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135" windowWidth="21120" windowHeight="11985"/>
  </bookViews>
  <sheets>
    <sheet name="Blad2" sheetId="6" r:id="rId1"/>
  </sheets>
  <definedNames>
    <definedName name="_xlnm.Print_Area" localSheetId="0">Blad2!$C$2:$M$136</definedName>
  </definedNames>
  <calcPr calcId="145621"/>
</workbook>
</file>

<file path=xl/calcChain.xml><?xml version="1.0" encoding="utf-8"?>
<calcChain xmlns="http://schemas.openxmlformats.org/spreadsheetml/2006/main">
  <c r="D86" i="6" l="1"/>
  <c r="D121" i="6" l="1"/>
  <c r="E121" i="6" l="1"/>
  <c r="E120" i="6"/>
  <c r="D120" i="6"/>
  <c r="L90" i="6" l="1"/>
  <c r="E123" i="6" l="1"/>
  <c r="D123" i="6"/>
  <c r="E105" i="6"/>
  <c r="H58" i="6"/>
  <c r="D30" i="6"/>
  <c r="E30" i="6" s="1"/>
  <c r="M45" i="6"/>
  <c r="J91" i="6"/>
  <c r="D96" i="6"/>
  <c r="E94" i="6" s="1"/>
  <c r="I53" i="6"/>
  <c r="I54" i="6" s="1"/>
  <c r="M41" i="6"/>
  <c r="K36" i="6"/>
  <c r="L34" i="6" s="1"/>
  <c r="D36" i="6"/>
  <c r="E36" i="6" s="1"/>
  <c r="K31" i="6"/>
  <c r="L30" i="6" s="1"/>
  <c r="D20" i="6"/>
  <c r="K42" i="6" l="1"/>
  <c r="D42" i="6"/>
  <c r="D46" i="6"/>
  <c r="D101" i="6"/>
  <c r="D105" i="6" s="1"/>
  <c r="E23" i="6"/>
  <c r="E27" i="6"/>
  <c r="E24" i="6"/>
  <c r="L91" i="6"/>
  <c r="D91" i="6"/>
  <c r="D59" i="6"/>
  <c r="K91" i="6"/>
  <c r="E91" i="6"/>
  <c r="J46" i="6"/>
  <c r="E29" i="6"/>
  <c r="L27" i="6"/>
  <c r="I91" i="6"/>
  <c r="G46" i="6"/>
  <c r="E25" i="6"/>
  <c r="G91" i="6"/>
  <c r="H59" i="6"/>
  <c r="L23" i="6"/>
  <c r="F54" i="6"/>
  <c r="F46" i="6"/>
  <c r="G59" i="6"/>
  <c r="L31" i="6"/>
  <c r="H91" i="6"/>
  <c r="K46" i="6"/>
  <c r="E26" i="6"/>
  <c r="F59" i="6"/>
  <c r="E59" i="6"/>
  <c r="E28" i="6"/>
  <c r="D54" i="6"/>
  <c r="H54" i="6"/>
  <c r="L25" i="6"/>
  <c r="L29" i="6"/>
  <c r="E35" i="6"/>
  <c r="L36" i="6"/>
  <c r="E96" i="6"/>
  <c r="G54" i="6"/>
  <c r="L24" i="6"/>
  <c r="L28" i="6"/>
  <c r="E34" i="6"/>
  <c r="L35" i="6"/>
  <c r="F91" i="6"/>
  <c r="E95"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<sst xmlns="http://schemas.openxmlformats.org/spreadsheetml/2006/main" count="207" uniqueCount="152">
  <si>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</si>
  <si>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</si>
  <si>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</si>
  <si>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</si>
  <si>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</si>
  <si>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</si>
  <si>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</si>
  <si>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</si>
  <si>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</si>
  <si>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</si>
  <si>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</si>
  <si>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</si>
  <si>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</si>
  <si>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</si>
  <si>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</si>
  <si>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</si>
  <si>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</si>
  <si>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</si>
  <si>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</si>
  <si>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</si>
  <si>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</si>
  <si>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</si>
  <si>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</si>
  <si>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</si>
  <si>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</si>
  <si>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</si>
  <si>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</si>
  <si>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</si>
  <si>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</si>
  <si>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</si>
  <si>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</si>
  <si>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</si>
  <si>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</si>
  <si>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</si>
  <si>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</si>
  <si>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</si>
  <si>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</si>
  <si>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</si>
  <si>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</si>
  <si>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</si>
  <si>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</si>
  <si>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</si>
  <si>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</si>
  <si>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</si>
  <si>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</si>
  <si>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</si>
  <si>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</si>
  <si>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</si>
  <si>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</si>
  <si>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</si>
  <si>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</si>
  <si>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</si>
  <si>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</si>
  <si>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</si>
  <si>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</si>
  <si>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</si>
  <si>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</si>
  <si>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</si>
  <si>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</si>
  <si>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</si>
  <si>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</si>
  <si>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</si>
  <si>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</si>
  <si>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</si>
  <si>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</si>
  <si>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</si>
  <si>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</si>
  <si>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</si>
  <si>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</si>
  <si>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</si>
  <si>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</si>
  <si>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</si>
  <si>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</si>
  <si>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</si>
  <si>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</si>
  <si>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</si>
  <si>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</si>
  <si>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</si>
  <si>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</si>
  <si>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</si>
  <si>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</si>
  <si>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</si>
  <si>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</si>
  <si>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</si>
  <si>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</si>
  <si>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</si>
  <si>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</si>
  <si>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</si>
  <si>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</si>
  <si>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</si>
  <si>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</si>
  <si>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</si>
  <si>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</si>
  <si>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</si>
  <si>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</si>
  <si>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</si>
  <si>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</si>
  <si>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</si>
  <si>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</si>
  <si>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</si>
  <si>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</si>
  <si>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</si>
  <si>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</si>
  <si>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</si>
  <si>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</si>
  <si>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</si>
  <si>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</si>
  <si>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</si>
  <si>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</si>
  <si>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</si>
  <si>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</si>
  <si>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</si>
  <si>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</si>
  <si>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</si>
  <si>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</si>
  <si>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</si>
  <si>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</si>
  <si>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</si>
  <si>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</si>
  <si>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</si>
  <si>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</si>
  <si>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</si>
  <si>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</si>
  <si>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</si>
  <si>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</si>
  <si>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</si>
  <si>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</si>
  <si>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</si>
  <si>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</si>
  <si>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</si>
  <si>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</si>
  <si>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</si>
  <si>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</si>
  <si>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</si>
  <si>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</si>
  <si>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</si>
  <si>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</si>
  <si>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</si>
  <si>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</si>
  <si>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</si>
  <si>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</si>
  <si>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</si>
  <si>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</si>
  <si>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</si>
  <si>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</si>
  <si>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</si>
  <si>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</si>
  <si>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</si>
  <si>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</si>
  <si>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</si>
  <si>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</si>
  <si>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31/08/2015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</si>
</sst>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3" fillId="0" borderId="1" xfId="2" applyFill="1" applyBorder="1"/>
    <xf numFmtId="3" fontId="2" fillId="2" borderId="0" xfId="0" applyNumberFormat="1" applyFont="1" applyFill="1"/>
    <xf numFmtId="4" fontId="2" fillId="2" borderId="0" xfId="0" applyNumberFormat="1" applyFont="1" applyFill="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106</xdr:row>
      <xdr:rowOff>1</xdr:rowOff>
    </xdr:from>
    <xdr:to>
      <xdr:col>12</xdr:col>
      <xdr:colOff>511969</xdr:colOff>
      <xdr:row>115</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123</xdr:row>
      <xdr:rowOff>154782</xdr:rowOff>
    </xdr:from>
    <xdr:to>
      <xdr:col>12</xdr:col>
      <xdr:colOff>511969</xdr:colOff>
      <xdr:row>135</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7"/>
  <sheetViews>
    <sheetView showGridLines="0" tabSelected="1" zoomScale="80" zoomScaleNormal="80" zoomScaleSheetLayoutView="73" workbookViewId="0">
      <selection activeCell="G18" sqref="G18"/>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81"/>
      <c r="J6" s="81"/>
      <c r="K6" s="5"/>
      <c r="L6" s="5"/>
      <c r="M6" s="5"/>
      <c r="N6" s="5"/>
    </row>
    <row r="7" spans="1:14" x14ac:dyDescent="0.25">
      <c r="A7" s="1"/>
      <c r="B7" s="5"/>
      <c r="C7" s="17" t="s">
        <v>16</v>
      </c>
      <c r="D7" s="17" t="s">
        <v>116</v>
      </c>
      <c r="E7" s="18"/>
      <c r="F7" s="19"/>
      <c r="G7" s="5"/>
      <c r="H7" s="5"/>
      <c r="I7" s="81"/>
      <c r="J7" s="81"/>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151</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130756</v>
      </c>
      <c r="E17" s="5"/>
      <c r="F17" s="5"/>
      <c r="G17" s="5"/>
      <c r="H17" s="5"/>
      <c r="I17" s="11" t="s">
        <v>45</v>
      </c>
      <c r="J17" s="11"/>
      <c r="K17" s="70">
        <v>287011</v>
      </c>
      <c r="L17" s="5"/>
      <c r="M17" s="5"/>
      <c r="N17" s="5"/>
    </row>
    <row r="18" spans="1:14" x14ac:dyDescent="0.25">
      <c r="A18" s="1"/>
      <c r="B18" s="5"/>
      <c r="C18" s="11" t="s">
        <v>70</v>
      </c>
      <c r="D18" s="70">
        <v>9225</v>
      </c>
      <c r="E18" s="5"/>
      <c r="F18" s="5"/>
      <c r="G18" s="5"/>
      <c r="H18" s="5"/>
      <c r="I18" s="11" t="s">
        <v>46</v>
      </c>
      <c r="J18" s="11"/>
      <c r="K18" s="70">
        <v>130049</v>
      </c>
      <c r="L18" s="5"/>
      <c r="M18" s="5"/>
      <c r="N18" s="5"/>
    </row>
    <row r="19" spans="1:14" x14ac:dyDescent="0.25">
      <c r="A19" s="1"/>
      <c r="B19" s="5"/>
      <c r="C19" s="11" t="s">
        <v>30</v>
      </c>
      <c r="D19" s="70"/>
      <c r="E19" s="5"/>
      <c r="F19" s="5"/>
      <c r="G19" s="5"/>
      <c r="H19" s="5"/>
      <c r="I19" s="11" t="s">
        <v>54</v>
      </c>
      <c r="J19" s="11"/>
      <c r="K19" s="70">
        <v>130334</v>
      </c>
      <c r="L19" s="5"/>
      <c r="M19" s="5"/>
      <c r="N19" s="5"/>
    </row>
    <row r="20" spans="1:14" x14ac:dyDescent="0.25">
      <c r="A20" s="1"/>
      <c r="B20" s="5"/>
      <c r="C20" s="20" t="s">
        <v>25</v>
      </c>
      <c r="D20" s="73">
        <f>SUM(D17:D19)</f>
        <v>139981</v>
      </c>
      <c r="E20" s="5"/>
      <c r="F20" s="5"/>
      <c r="G20" s="5"/>
      <c r="H20" s="5"/>
      <c r="I20" s="11" t="s">
        <v>47</v>
      </c>
      <c r="J20" s="11"/>
      <c r="K20" s="70">
        <v>455577</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101331</v>
      </c>
      <c r="E23" s="35">
        <f>IF($D$30=0,,(D23/$D$30))</f>
        <v>0.77496252562023926</v>
      </c>
      <c r="F23" s="70">
        <v>445864</v>
      </c>
      <c r="G23" s="5"/>
      <c r="H23" s="5"/>
      <c r="I23" s="74" t="s">
        <v>74</v>
      </c>
      <c r="J23" s="74"/>
      <c r="K23" s="70">
        <v>19851.478599999999</v>
      </c>
      <c r="L23" s="35">
        <f>IF($K$31=0,,(K23/$K$31))</f>
        <v>0.15182115520679776</v>
      </c>
      <c r="M23" s="5"/>
      <c r="N23" s="5"/>
    </row>
    <row r="24" spans="1:14" x14ac:dyDescent="0.25">
      <c r="A24" s="1"/>
      <c r="B24" s="5"/>
      <c r="C24" s="25" t="s">
        <v>33</v>
      </c>
      <c r="D24" s="22">
        <v>29425</v>
      </c>
      <c r="E24" s="35">
        <f t="shared" ref="E24:E30" si="0">IF($D$30=0,,(D24/$D$30))</f>
        <v>0.22503747437976077</v>
      </c>
      <c r="F24" s="70">
        <v>492529</v>
      </c>
      <c r="G24" s="5"/>
      <c r="H24" s="5"/>
      <c r="I24" s="74" t="s">
        <v>72</v>
      </c>
      <c r="J24" s="74"/>
      <c r="K24" s="70">
        <v>10058.214900000001</v>
      </c>
      <c r="L24" s="35">
        <f t="shared" ref="L24:L31" si="1">IF($K$31=0,,(K24/$K$31))</f>
        <v>7.692373128499487E-2</v>
      </c>
      <c r="M24" s="5"/>
      <c r="N24" s="5"/>
    </row>
    <row r="25" spans="1:14" x14ac:dyDescent="0.25">
      <c r="A25" s="1"/>
      <c r="B25" s="5"/>
      <c r="C25" s="25" t="s">
        <v>34</v>
      </c>
      <c r="D25" s="22"/>
      <c r="E25" s="35">
        <f t="shared" si="0"/>
        <v>0</v>
      </c>
      <c r="F25" s="22"/>
      <c r="G25" s="5"/>
      <c r="H25" s="5"/>
      <c r="I25" s="74" t="s">
        <v>73</v>
      </c>
      <c r="J25" s="74"/>
      <c r="K25" s="70">
        <v>4035.1185</v>
      </c>
      <c r="L25" s="35">
        <f t="shared" si="1"/>
        <v>3.0859986019697347E-2</v>
      </c>
      <c r="M25" s="5"/>
      <c r="N25" s="5"/>
    </row>
    <row r="26" spans="1:14" ht="17.25" customHeight="1" x14ac:dyDescent="0.25">
      <c r="A26" s="1"/>
      <c r="B26" s="5"/>
      <c r="C26" s="25" t="s">
        <v>71</v>
      </c>
      <c r="D26" s="22"/>
      <c r="E26" s="35">
        <f t="shared" si="0"/>
        <v>0</v>
      </c>
      <c r="F26" s="22"/>
      <c r="G26" s="5"/>
      <c r="H26" s="5"/>
      <c r="I26" s="74" t="s">
        <v>63</v>
      </c>
      <c r="J26" s="74"/>
      <c r="K26" s="70">
        <v>13236.155500000001</v>
      </c>
      <c r="L26" s="35">
        <f t="shared" si="1"/>
        <v>0.10122814824014219</v>
      </c>
      <c r="M26" s="5"/>
      <c r="N26" s="5"/>
    </row>
    <row r="27" spans="1:14" x14ac:dyDescent="0.25">
      <c r="A27" s="1"/>
      <c r="B27" s="5"/>
      <c r="C27" s="25" t="s">
        <v>35</v>
      </c>
      <c r="D27" s="22"/>
      <c r="E27" s="35">
        <f t="shared" si="0"/>
        <v>0</v>
      </c>
      <c r="F27" s="22"/>
      <c r="G27" s="5"/>
      <c r="H27" s="5"/>
      <c r="I27" s="74" t="s">
        <v>64</v>
      </c>
      <c r="J27" s="74"/>
      <c r="K27" s="70">
        <v>31654.960999999999</v>
      </c>
      <c r="L27" s="35">
        <f t="shared" si="1"/>
        <v>0.24209243270403699</v>
      </c>
      <c r="M27" s="5"/>
      <c r="N27" s="5"/>
    </row>
    <row r="28" spans="1:14" x14ac:dyDescent="0.25">
      <c r="A28" s="1"/>
      <c r="B28" s="5"/>
      <c r="C28" s="25" t="s">
        <v>36</v>
      </c>
      <c r="D28" s="22"/>
      <c r="E28" s="35">
        <f t="shared" si="0"/>
        <v>0</v>
      </c>
      <c r="F28" s="22"/>
      <c r="G28" s="5"/>
      <c r="H28" s="5"/>
      <c r="I28" s="74" t="s">
        <v>65</v>
      </c>
      <c r="J28" s="74"/>
      <c r="K28" s="70">
        <v>21446.580999999998</v>
      </c>
      <c r="L28" s="35">
        <f t="shared" si="1"/>
        <v>0.16402026107295403</v>
      </c>
      <c r="M28" s="5"/>
      <c r="N28" s="5"/>
    </row>
    <row r="29" spans="1:14" x14ac:dyDescent="0.25">
      <c r="A29" s="1"/>
      <c r="B29" s="5"/>
      <c r="C29" s="25" t="s">
        <v>37</v>
      </c>
      <c r="D29" s="22"/>
      <c r="E29" s="35">
        <f t="shared" si="0"/>
        <v>0</v>
      </c>
      <c r="F29" s="22"/>
      <c r="G29" s="5"/>
      <c r="H29" s="5"/>
      <c r="I29" s="74" t="s">
        <v>66</v>
      </c>
      <c r="J29" s="74"/>
      <c r="K29" s="70">
        <v>30473.171900000001</v>
      </c>
      <c r="L29" s="35">
        <f t="shared" si="1"/>
        <v>0.23305428547137688</v>
      </c>
      <c r="M29" s="5"/>
      <c r="N29" s="5"/>
    </row>
    <row r="30" spans="1:14" x14ac:dyDescent="0.25">
      <c r="A30" s="1"/>
      <c r="B30" s="5"/>
      <c r="C30" s="24" t="s">
        <v>50</v>
      </c>
      <c r="D30" s="28">
        <f>SUM(D23:D29)</f>
        <v>130756</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130755.68139999999</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76298.399999999994</v>
      </c>
      <c r="E34" s="35">
        <f>IF($D$36=0,,(D34/$D$36))</f>
        <v>0.5835187299674125</v>
      </c>
      <c r="F34" s="5"/>
      <c r="G34" s="5"/>
      <c r="H34" s="5"/>
      <c r="I34" s="11" t="s">
        <v>40</v>
      </c>
      <c r="J34" s="11"/>
      <c r="K34" s="22">
        <v>47646.3</v>
      </c>
      <c r="L34" s="35">
        <f>IF($K$36=0,,(K34/$K$36))</f>
        <v>0.36439176265355933</v>
      </c>
      <c r="M34" s="5"/>
      <c r="N34" s="5"/>
    </row>
    <row r="35" spans="1:16" x14ac:dyDescent="0.25">
      <c r="A35" s="1"/>
      <c r="B35" s="5"/>
      <c r="C35" s="25" t="s">
        <v>12</v>
      </c>
      <c r="D35" s="22">
        <v>54457.3</v>
      </c>
      <c r="E35" s="35">
        <f t="shared" ref="E35:E36" si="2">IF($D$36=0,,(D35/$D$36))</f>
        <v>0.4164812700325875</v>
      </c>
      <c r="F35" s="5"/>
      <c r="G35" s="5"/>
      <c r="H35" s="5"/>
      <c r="I35" s="29" t="s">
        <v>41</v>
      </c>
      <c r="J35" s="29"/>
      <c r="K35" s="30">
        <v>83109.399999999994</v>
      </c>
      <c r="L35" s="35">
        <f t="shared" ref="L35:L36" si="3">IF($K$36=0,,(K35/$K$36))</f>
        <v>0.63560823734644067</v>
      </c>
      <c r="M35" s="5"/>
      <c r="N35" s="5"/>
    </row>
    <row r="36" spans="1:16" x14ac:dyDescent="0.25">
      <c r="A36" s="1"/>
      <c r="B36" s="5"/>
      <c r="C36" s="24" t="s">
        <v>50</v>
      </c>
      <c r="D36" s="28">
        <f>SUM(D34:D35)</f>
        <v>130755.7</v>
      </c>
      <c r="E36" s="43">
        <f t="shared" si="2"/>
        <v>1</v>
      </c>
      <c r="F36" s="5"/>
      <c r="G36" s="5"/>
      <c r="H36" s="5"/>
      <c r="I36" s="31" t="s">
        <v>50</v>
      </c>
      <c r="J36" s="32"/>
      <c r="K36" s="28">
        <f>SUM(K34:K35)</f>
        <v>130755.7</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7.65</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25982</v>
      </c>
      <c r="E41" s="70">
        <v>24058</v>
      </c>
      <c r="F41" s="70">
        <v>21909</v>
      </c>
      <c r="G41" s="70">
        <v>19540</v>
      </c>
      <c r="H41" s="70">
        <v>16774</v>
      </c>
      <c r="I41" s="70">
        <v>13138</v>
      </c>
      <c r="J41" s="70">
        <v>7599</v>
      </c>
      <c r="K41" s="70">
        <v>1756</v>
      </c>
      <c r="L41" s="70"/>
      <c r="M41" s="78">
        <f>SUM(D41:L41)</f>
        <v>130756</v>
      </c>
      <c r="N41" s="5"/>
    </row>
    <row r="42" spans="1:16" x14ac:dyDescent="0.25">
      <c r="A42" s="1"/>
      <c r="B42" s="5"/>
      <c r="C42" s="11" t="s">
        <v>91</v>
      </c>
      <c r="D42" s="35">
        <f>IF($M$41=0,,(D41/$M$41))</f>
        <v>0.19870598672336259</v>
      </c>
      <c r="E42" s="35">
        <f t="shared" ref="E42:M42" si="4">IF($M$41=0,,(E41/$M$41))</f>
        <v>0.18399155679280491</v>
      </c>
      <c r="F42" s="35">
        <f t="shared" si="4"/>
        <v>0.16755636452629324</v>
      </c>
      <c r="G42" s="35">
        <f t="shared" si="4"/>
        <v>0.14943864908684878</v>
      </c>
      <c r="H42" s="35">
        <f t="shared" si="4"/>
        <v>0.12828474410352106</v>
      </c>
      <c r="I42" s="35">
        <f t="shared" si="4"/>
        <v>0.10047722475450457</v>
      </c>
      <c r="J42" s="35">
        <f t="shared" si="4"/>
        <v>5.8115879959619442E-2</v>
      </c>
      <c r="K42" s="35">
        <f t="shared" si="4"/>
        <v>1.3429594053045366E-2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69253.600000000006</v>
      </c>
      <c r="F45" s="70">
        <v>27039.39</v>
      </c>
      <c r="G45" s="70">
        <v>19988.8</v>
      </c>
      <c r="H45" s="70">
        <v>9892.15</v>
      </c>
      <c r="I45" s="70">
        <v>2847.3</v>
      </c>
      <c r="J45" s="70">
        <v>1211.7</v>
      </c>
      <c r="K45" s="70">
        <v>204</v>
      </c>
      <c r="L45" s="70">
        <v>318.60000000000002</v>
      </c>
      <c r="M45" s="28">
        <f>SUM(D45:L45)</f>
        <v>130755.54000000001</v>
      </c>
      <c r="N45" s="5"/>
    </row>
    <row r="46" spans="1:16" x14ac:dyDescent="0.25">
      <c r="A46" s="1"/>
      <c r="B46" s="5"/>
      <c r="C46" s="11" t="s">
        <v>91</v>
      </c>
      <c r="D46" s="35">
        <f>IF($M$41=0,,(D45/$M$41))</f>
        <v>0</v>
      </c>
      <c r="E46" s="35">
        <f t="shared" ref="E46:M46" si="5">IF($M$41=0,,(E45/$M$41))</f>
        <v>0.52963994004099246</v>
      </c>
      <c r="F46" s="35">
        <f t="shared" si="5"/>
        <v>0.20679272844075988</v>
      </c>
      <c r="G46" s="35">
        <f t="shared" si="5"/>
        <v>0.15287099635963167</v>
      </c>
      <c r="H46" s="35">
        <f t="shared" si="5"/>
        <v>7.5653507296032305E-2</v>
      </c>
      <c r="I46" s="35">
        <f t="shared" si="5"/>
        <v>2.1775673774052436E-2</v>
      </c>
      <c r="J46" s="35">
        <f t="shared" si="5"/>
        <v>9.266878766557558E-3</v>
      </c>
      <c r="K46" s="35">
        <f t="shared" si="5"/>
        <v>1.5601578512649515E-3</v>
      </c>
      <c r="L46" s="35">
        <f t="shared" si="5"/>
        <v>2.4365994677108507E-3</v>
      </c>
      <c r="M46" s="43">
        <f t="shared" si="5"/>
        <v>0.99999648199700208</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79"/>
      <c r="S50" s="80"/>
    </row>
    <row r="51" spans="1:19" x14ac:dyDescent="0.25">
      <c r="A51" s="1"/>
      <c r="B51" s="5"/>
      <c r="C51" s="5"/>
      <c r="D51" s="5"/>
      <c r="E51" s="5"/>
      <c r="F51" s="5"/>
      <c r="G51" s="5"/>
      <c r="H51" s="5"/>
      <c r="I51" s="5"/>
      <c r="J51" s="5"/>
      <c r="K51" s="5"/>
      <c r="L51" s="5"/>
      <c r="M51" s="5"/>
      <c r="N51" s="5"/>
      <c r="R51" s="79"/>
      <c r="S51" s="80"/>
    </row>
    <row r="52" spans="1:19" x14ac:dyDescent="0.25">
      <c r="A52" s="1"/>
      <c r="B52" s="5"/>
      <c r="C52" s="21" t="s">
        <v>0</v>
      </c>
      <c r="D52" s="34" t="s">
        <v>78</v>
      </c>
      <c r="E52" s="34" t="s">
        <v>79</v>
      </c>
      <c r="F52" s="34" t="s">
        <v>80</v>
      </c>
      <c r="G52" s="34" t="s">
        <v>81</v>
      </c>
      <c r="H52" s="34" t="s">
        <v>82</v>
      </c>
      <c r="I52" s="34" t="s">
        <v>50</v>
      </c>
      <c r="J52" s="5"/>
      <c r="K52" s="5"/>
      <c r="L52" s="5"/>
      <c r="M52" s="5"/>
      <c r="N52" s="5"/>
      <c r="R52" s="79"/>
      <c r="S52" s="80"/>
    </row>
    <row r="53" spans="1:19" x14ac:dyDescent="0.25">
      <c r="A53" s="1"/>
      <c r="B53" s="5"/>
      <c r="C53" s="11" t="s">
        <v>61</v>
      </c>
      <c r="D53" s="70">
        <v>27892</v>
      </c>
      <c r="E53" s="70">
        <v>14644</v>
      </c>
      <c r="F53" s="70">
        <v>15131</v>
      </c>
      <c r="G53" s="70">
        <v>20747</v>
      </c>
      <c r="H53" s="70">
        <v>52342</v>
      </c>
      <c r="I53" s="78">
        <f>SUM(D53:H53)</f>
        <v>130756</v>
      </c>
      <c r="J53" s="6"/>
      <c r="K53" s="5"/>
      <c r="L53" s="5"/>
      <c r="M53" s="5"/>
      <c r="N53" s="5"/>
      <c r="R53" s="79"/>
      <c r="S53" s="80"/>
    </row>
    <row r="54" spans="1:19" x14ac:dyDescent="0.25">
      <c r="A54" s="1"/>
      <c r="B54" s="5"/>
      <c r="C54" s="11" t="s">
        <v>91</v>
      </c>
      <c r="D54" s="35">
        <f>IF($I$53=0,,(D53/$I$53))</f>
        <v>0.21331334699746091</v>
      </c>
      <c r="E54" s="35">
        <f t="shared" ref="E54:I54" si="6">IF($I$53=0,,(E53/$I$53))</f>
        <v>0.11199486065648995</v>
      </c>
      <c r="F54" s="35">
        <f t="shared" si="6"/>
        <v>0.11571935513475481</v>
      </c>
      <c r="G54" s="35">
        <f t="shared" si="6"/>
        <v>0.15866958304016643</v>
      </c>
      <c r="H54" s="35">
        <f t="shared" si="6"/>
        <v>0.40030285417112788</v>
      </c>
      <c r="I54" s="43">
        <f t="shared" si="6"/>
        <v>1</v>
      </c>
      <c r="J54" s="5"/>
      <c r="K54" s="5"/>
      <c r="L54" s="5"/>
      <c r="M54" s="5"/>
      <c r="N54" s="5"/>
      <c r="R54" s="79"/>
      <c r="S54" s="80"/>
    </row>
    <row r="55" spans="1:19" x14ac:dyDescent="0.25">
      <c r="A55" s="1"/>
      <c r="B55" s="5"/>
      <c r="C55" s="5"/>
      <c r="D55" s="5"/>
      <c r="E55" s="5"/>
      <c r="F55" s="5"/>
      <c r="G55" s="5"/>
      <c r="H55" s="5"/>
      <c r="I55" s="5"/>
      <c r="J55" s="5"/>
      <c r="K55" s="5"/>
      <c r="L55" s="5"/>
      <c r="M55" s="5"/>
      <c r="N55" s="5"/>
      <c r="R55" s="79"/>
      <c r="S55" s="80"/>
    </row>
    <row r="56" spans="1:19" x14ac:dyDescent="0.25">
      <c r="A56" s="1"/>
      <c r="B56" s="5"/>
      <c r="C56" s="21" t="s">
        <v>48</v>
      </c>
      <c r="D56" s="23"/>
      <c r="E56" s="23"/>
      <c r="F56" s="23"/>
      <c r="G56" s="23"/>
      <c r="H56" s="23"/>
      <c r="I56" s="5"/>
      <c r="J56" s="5"/>
      <c r="K56" s="5"/>
      <c r="L56" s="5"/>
      <c r="M56" s="5"/>
      <c r="N56" s="5"/>
      <c r="R56" s="79"/>
      <c r="S56" s="80"/>
    </row>
    <row r="57" spans="1:19" x14ac:dyDescent="0.25">
      <c r="A57" s="1"/>
      <c r="B57" s="5"/>
      <c r="C57" s="21" t="s">
        <v>49</v>
      </c>
      <c r="D57" s="34" t="s">
        <v>83</v>
      </c>
      <c r="E57" s="34" t="s">
        <v>13</v>
      </c>
      <c r="F57" s="34" t="s">
        <v>100</v>
      </c>
      <c r="G57" s="34" t="s">
        <v>101</v>
      </c>
      <c r="H57" s="34" t="s">
        <v>50</v>
      </c>
      <c r="I57" s="5"/>
      <c r="J57" s="5"/>
      <c r="K57" s="5"/>
      <c r="L57" s="5"/>
      <c r="M57" s="5"/>
      <c r="N57" s="5"/>
      <c r="R57" s="79"/>
      <c r="S57" s="80"/>
    </row>
    <row r="58" spans="1:19" x14ac:dyDescent="0.25">
      <c r="A58" s="1"/>
      <c r="B58" s="5"/>
      <c r="C58" s="11" t="s">
        <v>61</v>
      </c>
      <c r="D58" s="70">
        <v>738</v>
      </c>
      <c r="E58" s="22"/>
      <c r="F58" s="22"/>
      <c r="G58" s="22"/>
      <c r="H58" s="28">
        <f>SUM(D58:F58)</f>
        <v>738</v>
      </c>
      <c r="I58" s="5"/>
      <c r="J58" s="5"/>
      <c r="K58" s="5"/>
      <c r="L58" s="5"/>
      <c r="M58" s="5"/>
      <c r="N58" s="5"/>
    </row>
    <row r="59" spans="1:19" x14ac:dyDescent="0.25">
      <c r="A59" s="1"/>
      <c r="B59" s="5"/>
      <c r="C59" s="11" t="s">
        <v>92</v>
      </c>
      <c r="D59" s="68">
        <f>IF($M$41=0,,(D58/$M$41))</f>
        <v>5.6441004619290896E-3</v>
      </c>
      <c r="E59" s="44">
        <f t="shared" ref="E59:G59" si="7">IF($M$41=0,,(E58/$M$41))</f>
        <v>0</v>
      </c>
      <c r="F59" s="44">
        <f t="shared" si="7"/>
        <v>0</v>
      </c>
      <c r="G59" s="44">
        <f t="shared" si="7"/>
        <v>0</v>
      </c>
      <c r="H59" s="69">
        <f>IF($M$41=0,,(H58/$M$41))</f>
        <v>5.6441004619290896E-3</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0.39129999999999998</v>
      </c>
      <c r="E64" s="5"/>
      <c r="F64" s="5"/>
      <c r="G64" s="5"/>
      <c r="H64" s="5"/>
      <c r="I64" s="5"/>
      <c r="J64" s="5"/>
      <c r="K64" s="5"/>
      <c r="L64" s="5"/>
      <c r="M64" s="5"/>
      <c r="N64" s="5"/>
    </row>
    <row r="65" spans="1:14" x14ac:dyDescent="0.25">
      <c r="A65" s="1"/>
      <c r="B65" s="5"/>
      <c r="C65" s="11" t="s">
        <v>84</v>
      </c>
      <c r="D65" s="57">
        <v>0.58699999999999997</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12869.48</v>
      </c>
      <c r="E71" s="36" t="s">
        <v>125</v>
      </c>
      <c r="F71" s="36" t="s">
        <v>126</v>
      </c>
      <c r="G71" s="66">
        <v>0.04</v>
      </c>
      <c r="H71" s="36" t="s">
        <v>12</v>
      </c>
      <c r="I71" s="10"/>
      <c r="J71" s="5"/>
      <c r="K71" s="5"/>
      <c r="L71" s="5"/>
      <c r="M71" s="5"/>
      <c r="N71" s="5"/>
    </row>
    <row r="72" spans="1:14" x14ac:dyDescent="0.25">
      <c r="A72" s="1"/>
      <c r="B72" s="5"/>
      <c r="C72" s="25" t="s">
        <v>127</v>
      </c>
      <c r="D72" s="22">
        <v>14935</v>
      </c>
      <c r="E72" s="36" t="s">
        <v>123</v>
      </c>
      <c r="F72" s="36" t="s">
        <v>128</v>
      </c>
      <c r="G72" s="66">
        <v>4.4999999999999998E-2</v>
      </c>
      <c r="H72" s="36" t="s">
        <v>12</v>
      </c>
      <c r="I72" s="10"/>
      <c r="J72" s="5"/>
      <c r="K72" s="5"/>
      <c r="L72" s="5"/>
      <c r="M72" s="5"/>
      <c r="N72" s="5"/>
    </row>
    <row r="73" spans="1:14" x14ac:dyDescent="0.25">
      <c r="A73" s="1"/>
      <c r="B73" s="5"/>
      <c r="C73" s="25" t="s">
        <v>129</v>
      </c>
      <c r="D73" s="22">
        <v>16735</v>
      </c>
      <c r="E73" s="36" t="s">
        <v>130</v>
      </c>
      <c r="F73" s="36" t="s">
        <v>131</v>
      </c>
      <c r="G73" s="66">
        <v>2.5000000000000001E-2</v>
      </c>
      <c r="H73" s="36" t="s">
        <v>12</v>
      </c>
      <c r="I73" s="10"/>
      <c r="J73" s="5"/>
      <c r="K73" s="5"/>
      <c r="L73" s="5"/>
      <c r="M73" s="5"/>
      <c r="N73" s="5"/>
    </row>
    <row r="74" spans="1:14" x14ac:dyDescent="0.25">
      <c r="A74" s="1"/>
      <c r="B74" s="5"/>
      <c r="C74" s="25" t="s">
        <v>132</v>
      </c>
      <c r="D74" s="22">
        <v>15065</v>
      </c>
      <c r="E74" s="36" t="s">
        <v>133</v>
      </c>
      <c r="F74" s="36" t="s">
        <v>134</v>
      </c>
      <c r="G74" s="66">
        <v>2.5000000000000001E-2</v>
      </c>
      <c r="H74" s="36" t="s">
        <v>12</v>
      </c>
      <c r="I74" s="10"/>
      <c r="J74" s="5"/>
      <c r="K74" s="5"/>
      <c r="L74" s="5"/>
      <c r="M74" s="5"/>
      <c r="N74" s="5"/>
    </row>
    <row r="75" spans="1:14" x14ac:dyDescent="0.25">
      <c r="A75" s="1"/>
      <c r="B75" s="5"/>
      <c r="C75" s="25" t="s">
        <v>135</v>
      </c>
      <c r="D75" s="22">
        <v>13665</v>
      </c>
      <c r="E75" s="36" t="s">
        <v>136</v>
      </c>
      <c r="F75" s="36" t="s">
        <v>137</v>
      </c>
      <c r="G75" s="66">
        <v>3.2500000000000001E-2</v>
      </c>
      <c r="H75" s="36" t="s">
        <v>12</v>
      </c>
      <c r="I75" s="10"/>
      <c r="J75" s="5"/>
      <c r="K75" s="5"/>
      <c r="L75" s="5"/>
      <c r="M75" s="5"/>
      <c r="N75" s="5"/>
    </row>
    <row r="76" spans="1:14" x14ac:dyDescent="0.25">
      <c r="A76" s="1"/>
      <c r="B76" s="5"/>
      <c r="C76" s="25" t="s">
        <v>147</v>
      </c>
      <c r="D76" s="22">
        <v>5000</v>
      </c>
      <c r="E76" s="36" t="s">
        <v>145</v>
      </c>
      <c r="F76" s="36" t="s">
        <v>146</v>
      </c>
      <c r="G76" s="66">
        <v>1.7500000000000002E-2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138</v>
      </c>
      <c r="D80" s="22">
        <v>4281.75</v>
      </c>
      <c r="E80" s="36" t="s">
        <v>105</v>
      </c>
      <c r="F80" s="36" t="s">
        <v>139</v>
      </c>
      <c r="G80" s="36" t="s">
        <v>140</v>
      </c>
      <c r="H80" s="67">
        <v>1.1299999999999999E-2</v>
      </c>
      <c r="I80" s="36" t="s">
        <v>12</v>
      </c>
      <c r="J80" s="5"/>
      <c r="K80" s="5"/>
      <c r="L80" s="5"/>
      <c r="M80" s="5"/>
      <c r="N80" s="5"/>
    </row>
    <row r="81" spans="1:14" x14ac:dyDescent="0.25">
      <c r="A81" s="1"/>
      <c r="B81" s="5"/>
      <c r="C81" s="25" t="s">
        <v>141</v>
      </c>
      <c r="D81" s="22">
        <v>4436.75</v>
      </c>
      <c r="E81" s="36" t="s">
        <v>105</v>
      </c>
      <c r="F81" s="36" t="s">
        <v>142</v>
      </c>
      <c r="G81" s="36" t="s">
        <v>143</v>
      </c>
      <c r="H81" s="67">
        <v>1.4999999999999999E-2</v>
      </c>
      <c r="I81" s="36" t="s">
        <v>12</v>
      </c>
      <c r="J81" s="5"/>
      <c r="K81" s="5"/>
      <c r="L81" s="5"/>
      <c r="M81" s="5"/>
      <c r="N81" s="5"/>
    </row>
    <row r="82" spans="1:14" x14ac:dyDescent="0.25">
      <c r="A82" s="1"/>
      <c r="B82" s="5"/>
      <c r="C82" s="11" t="s">
        <v>148</v>
      </c>
      <c r="D82" s="22">
        <v>4635.5</v>
      </c>
      <c r="E82" s="36" t="s">
        <v>105</v>
      </c>
      <c r="F82" s="36" t="s">
        <v>149</v>
      </c>
      <c r="G82" s="36" t="s">
        <v>150</v>
      </c>
      <c r="H82" s="67">
        <v>2.5000000000000001E-3</v>
      </c>
      <c r="I82" s="36" t="s">
        <v>12</v>
      </c>
      <c r="J82" s="5"/>
      <c r="K82" s="5"/>
      <c r="L82" s="5"/>
      <c r="M82" s="5"/>
      <c r="N82" s="5"/>
    </row>
    <row r="83" spans="1:14" x14ac:dyDescent="0.25">
      <c r="A83" s="1"/>
      <c r="B83" s="5"/>
      <c r="C83" s="5"/>
      <c r="D83" s="5"/>
      <c r="E83" s="5"/>
      <c r="F83" s="5"/>
      <c r="G83" s="5"/>
      <c r="H83" s="9"/>
      <c r="I83" s="5"/>
      <c r="J83" s="5"/>
      <c r="K83" s="5"/>
      <c r="L83" s="5"/>
      <c r="M83" s="5"/>
      <c r="N83" s="5"/>
    </row>
    <row r="84" spans="1:14" ht="30" x14ac:dyDescent="0.25">
      <c r="A84" s="1"/>
      <c r="B84" s="5"/>
      <c r="C84" s="21"/>
      <c r="D84" s="27" t="s">
        <v>69</v>
      </c>
      <c r="E84" s="5"/>
      <c r="F84" s="5"/>
      <c r="G84" s="5"/>
      <c r="H84" s="9"/>
      <c r="I84" s="5"/>
      <c r="J84" s="5"/>
      <c r="K84" s="5"/>
      <c r="L84" s="5"/>
      <c r="M84" s="5"/>
      <c r="N84" s="5"/>
    </row>
    <row r="85" spans="1:14" x14ac:dyDescent="0.25">
      <c r="A85" s="1"/>
      <c r="B85" s="5"/>
      <c r="C85" s="11" t="s">
        <v>23</v>
      </c>
      <c r="D85" s="40">
        <v>8985.2999999999993</v>
      </c>
      <c r="E85" s="5"/>
      <c r="F85" s="5"/>
      <c r="G85" s="5"/>
      <c r="H85" s="5"/>
      <c r="I85" s="5"/>
      <c r="J85" s="5"/>
      <c r="K85" s="5"/>
      <c r="L85" s="5"/>
      <c r="M85" s="5"/>
      <c r="N85" s="5"/>
    </row>
    <row r="86" spans="1:14" x14ac:dyDescent="0.25">
      <c r="A86" s="1"/>
      <c r="B86" s="5"/>
      <c r="C86" s="11" t="s">
        <v>24</v>
      </c>
      <c r="D86" s="58">
        <f>+D71+D72+D73+D74+D75+D76+D80+D81+D82+D85</f>
        <v>100608.78</v>
      </c>
      <c r="E86" s="5"/>
      <c r="F86" s="5"/>
      <c r="G86" s="5"/>
      <c r="H86" s="5"/>
      <c r="I86" s="5"/>
      <c r="J86" s="5"/>
      <c r="K86" s="5"/>
      <c r="L86" s="5"/>
      <c r="M86" s="5"/>
      <c r="N86" s="5"/>
    </row>
    <row r="87" spans="1:14" x14ac:dyDescent="0.25">
      <c r="A87" s="1"/>
      <c r="B87" s="5"/>
      <c r="C87" s="11" t="s">
        <v>68</v>
      </c>
      <c r="D87" s="22">
        <v>0</v>
      </c>
      <c r="E87" s="5"/>
      <c r="F87" s="5"/>
      <c r="G87" s="5"/>
      <c r="H87" s="5"/>
      <c r="I87" s="5"/>
      <c r="J87" s="5"/>
      <c r="K87" s="5"/>
      <c r="L87" s="5"/>
      <c r="M87" s="5"/>
      <c r="N87" s="5"/>
    </row>
    <row r="88" spans="1:14" x14ac:dyDescent="0.25">
      <c r="A88" s="1"/>
      <c r="B88" s="5"/>
      <c r="C88" s="5"/>
      <c r="D88" s="5"/>
      <c r="E88" s="5"/>
      <c r="F88" s="5"/>
      <c r="G88" s="5"/>
      <c r="H88" s="5"/>
      <c r="I88" s="5"/>
      <c r="J88" s="5"/>
      <c r="K88" s="5"/>
      <c r="L88" s="5"/>
      <c r="M88" s="5"/>
      <c r="N88" s="5"/>
    </row>
    <row r="89" spans="1:14" x14ac:dyDescent="0.25">
      <c r="A89" s="1"/>
      <c r="B89" s="5"/>
      <c r="C89" s="21" t="s">
        <v>55</v>
      </c>
      <c r="D89" s="34">
        <v>2014</v>
      </c>
      <c r="E89" s="34">
        <v>2015</v>
      </c>
      <c r="F89" s="34">
        <v>2016</v>
      </c>
      <c r="G89" s="34">
        <v>2017</v>
      </c>
      <c r="H89" s="34">
        <v>2018</v>
      </c>
      <c r="I89" s="34" t="s">
        <v>96</v>
      </c>
      <c r="J89" s="34" t="s">
        <v>97</v>
      </c>
      <c r="K89" s="34" t="s">
        <v>98</v>
      </c>
      <c r="L89" s="34" t="s">
        <v>50</v>
      </c>
      <c r="M89" s="5"/>
      <c r="N89" s="5"/>
    </row>
    <row r="90" spans="1:14" x14ac:dyDescent="0.25">
      <c r="A90" s="1"/>
      <c r="B90" s="5"/>
      <c r="C90" s="11" t="s">
        <v>25</v>
      </c>
      <c r="D90" s="22">
        <v>0</v>
      </c>
      <c r="E90" s="22">
        <v>400</v>
      </c>
      <c r="F90" s="22">
        <v>13344</v>
      </c>
      <c r="G90" s="22">
        <v>16312.3</v>
      </c>
      <c r="H90" s="22">
        <v>17025</v>
      </c>
      <c r="I90" s="22">
        <v>50540.3</v>
      </c>
      <c r="J90" s="22">
        <v>2987</v>
      </c>
      <c r="K90" s="22"/>
      <c r="L90" s="28">
        <f>SUM(D90:K90)</f>
        <v>100608.6</v>
      </c>
      <c r="M90" s="5"/>
      <c r="N90" s="5"/>
    </row>
    <row r="91" spans="1:14" x14ac:dyDescent="0.25">
      <c r="A91" s="1"/>
      <c r="B91" s="5"/>
      <c r="C91" s="11" t="s">
        <v>93</v>
      </c>
      <c r="D91" s="35">
        <f t="shared" ref="D91:L91" si="8">IF($L$90=0,,(D90/$L$90))</f>
        <v>0</v>
      </c>
      <c r="E91" s="35">
        <f t="shared" si="8"/>
        <v>3.9758032613514153E-3</v>
      </c>
      <c r="F91" s="35">
        <f t="shared" si="8"/>
        <v>0.1326327967986832</v>
      </c>
      <c r="G91" s="35">
        <f t="shared" si="8"/>
        <v>0.16213623885035672</v>
      </c>
      <c r="H91" s="35">
        <f t="shared" si="8"/>
        <v>0.16922012631126959</v>
      </c>
      <c r="I91" s="35">
        <f t="shared" si="8"/>
        <v>0.5023457239241973</v>
      </c>
      <c r="J91" s="35">
        <f t="shared" si="8"/>
        <v>2.9689310854141691E-2</v>
      </c>
      <c r="K91" s="35">
        <f t="shared" si="8"/>
        <v>0</v>
      </c>
      <c r="L91" s="35">
        <f t="shared" si="8"/>
        <v>1</v>
      </c>
      <c r="M91" s="5"/>
      <c r="N91" s="5"/>
    </row>
    <row r="92" spans="1:14" x14ac:dyDescent="0.25">
      <c r="A92" s="1"/>
      <c r="B92" s="5"/>
      <c r="C92" s="5"/>
      <c r="D92" s="5"/>
      <c r="E92" s="5"/>
      <c r="F92" s="5"/>
      <c r="G92" s="5"/>
      <c r="H92" s="5"/>
      <c r="I92" s="5"/>
      <c r="J92" s="5"/>
      <c r="K92" s="5"/>
      <c r="L92" s="5"/>
      <c r="M92" s="5"/>
      <c r="N92" s="5"/>
    </row>
    <row r="93" spans="1:14" ht="30" x14ac:dyDescent="0.25">
      <c r="A93" s="1"/>
      <c r="B93" s="5"/>
      <c r="C93" s="26" t="s">
        <v>26</v>
      </c>
      <c r="D93" s="27" t="s">
        <v>62</v>
      </c>
      <c r="E93" s="27" t="s">
        <v>94</v>
      </c>
      <c r="F93" s="8"/>
      <c r="G93" s="8"/>
      <c r="H93" s="8"/>
      <c r="I93" s="8"/>
      <c r="J93" s="8"/>
      <c r="K93" s="8"/>
      <c r="L93" s="8"/>
      <c r="M93" s="8"/>
      <c r="N93" s="5"/>
    </row>
    <row r="94" spans="1:14" x14ac:dyDescent="0.25">
      <c r="A94" s="1"/>
      <c r="B94" s="5"/>
      <c r="C94" s="11" t="s">
        <v>12</v>
      </c>
      <c r="D94" s="22">
        <v>97714</v>
      </c>
      <c r="E94" s="35">
        <f>IF($D$96=0,,(D94/$D$96))</f>
        <v>0.97122523829876051</v>
      </c>
      <c r="F94" s="5"/>
      <c r="G94" s="5"/>
      <c r="H94" s="5"/>
      <c r="I94" s="5"/>
      <c r="J94" s="5"/>
      <c r="K94" s="5"/>
      <c r="L94" s="5"/>
      <c r="M94" s="5"/>
      <c r="N94" s="5"/>
    </row>
    <row r="95" spans="1:14" x14ac:dyDescent="0.25">
      <c r="A95" s="1"/>
      <c r="B95" s="5"/>
      <c r="C95" s="11" t="s">
        <v>39</v>
      </c>
      <c r="D95" s="22">
        <v>2895</v>
      </c>
      <c r="E95" s="35">
        <f>IF($D$96=0,,(D95/$D$96))</f>
        <v>2.8774761701239451E-2</v>
      </c>
      <c r="F95" s="5"/>
      <c r="G95" s="5"/>
      <c r="H95" s="5"/>
      <c r="I95" s="5"/>
      <c r="J95" s="5"/>
      <c r="K95" s="5"/>
      <c r="L95" s="5"/>
      <c r="M95" s="5"/>
      <c r="N95" s="5"/>
    </row>
    <row r="96" spans="1:14" x14ac:dyDescent="0.25">
      <c r="A96" s="1"/>
      <c r="B96" s="5"/>
      <c r="C96" s="20" t="s">
        <v>50</v>
      </c>
      <c r="D96" s="28">
        <f>SUM(D94:D95)</f>
        <v>100609</v>
      </c>
      <c r="E96" s="43">
        <f t="shared" ref="E96" si="9">IF($D$96=0,,(D96/$D$96))</f>
        <v>1</v>
      </c>
      <c r="F96" s="5"/>
      <c r="G96" s="5"/>
      <c r="H96" s="5"/>
      <c r="I96" s="5"/>
      <c r="J96" s="5"/>
      <c r="K96" s="5"/>
      <c r="L96" s="5"/>
      <c r="M96" s="5"/>
      <c r="N96" s="5"/>
    </row>
    <row r="97" spans="1:14" x14ac:dyDescent="0.25">
      <c r="A97" s="1"/>
      <c r="B97" s="5"/>
      <c r="C97" s="5"/>
      <c r="D97" s="5"/>
      <c r="E97" s="5"/>
      <c r="F97" s="5"/>
      <c r="G97" s="5"/>
      <c r="H97" s="5"/>
      <c r="I97" s="5"/>
      <c r="J97" s="5"/>
      <c r="K97" s="5"/>
      <c r="L97" s="5"/>
      <c r="M97" s="5"/>
      <c r="N97" s="5"/>
    </row>
    <row r="98" spans="1:14" ht="18.75" x14ac:dyDescent="0.3">
      <c r="A98" s="1"/>
      <c r="B98" s="5"/>
      <c r="C98" s="55" t="s">
        <v>112</v>
      </c>
      <c r="D98" s="56"/>
      <c r="E98" s="56"/>
      <c r="F98" s="56"/>
      <c r="G98" s="56"/>
      <c r="H98" s="56"/>
      <c r="I98" s="56"/>
      <c r="J98" s="56"/>
      <c r="K98" s="56"/>
      <c r="L98" s="56"/>
      <c r="M98" s="56"/>
      <c r="N98" s="5"/>
    </row>
    <row r="99" spans="1:14" x14ac:dyDescent="0.25">
      <c r="B99" s="5"/>
      <c r="C99" s="5"/>
      <c r="D99" s="45"/>
      <c r="E99" s="5"/>
      <c r="F99" s="5"/>
      <c r="G99" s="5"/>
      <c r="H99" s="5"/>
      <c r="I99" s="5"/>
      <c r="J99" s="5"/>
      <c r="K99" s="5"/>
      <c r="L99" s="5"/>
      <c r="M99" s="5"/>
      <c r="N99" s="5"/>
    </row>
    <row r="100" spans="1:14" ht="30" x14ac:dyDescent="0.25">
      <c r="B100" s="5"/>
      <c r="C100" s="47" t="s">
        <v>108</v>
      </c>
      <c r="D100" s="48" t="s">
        <v>102</v>
      </c>
      <c r="E100" s="49" t="s">
        <v>103</v>
      </c>
      <c r="F100" s="5"/>
      <c r="G100" s="5"/>
      <c r="H100" s="5"/>
      <c r="I100" s="5"/>
      <c r="J100" s="5"/>
      <c r="K100" s="5"/>
      <c r="L100" s="5"/>
      <c r="M100" s="5"/>
      <c r="N100" s="5"/>
    </row>
    <row r="101" spans="1:14" x14ac:dyDescent="0.25">
      <c r="B101" s="5"/>
      <c r="C101" s="51" t="s">
        <v>104</v>
      </c>
      <c r="D101" s="59">
        <f>+D20</f>
        <v>139981</v>
      </c>
      <c r="E101" s="62">
        <v>80544</v>
      </c>
      <c r="F101" s="5"/>
      <c r="G101" s="5"/>
      <c r="H101" s="5"/>
      <c r="I101" s="5"/>
      <c r="J101" s="5"/>
      <c r="K101" s="5"/>
      <c r="L101" s="5"/>
      <c r="M101" s="5"/>
      <c r="N101" s="5"/>
    </row>
    <row r="102" spans="1:14" x14ac:dyDescent="0.25">
      <c r="B102" s="5"/>
      <c r="C102" s="51" t="s">
        <v>105</v>
      </c>
      <c r="D102" s="59"/>
      <c r="E102" s="62">
        <v>13354.4</v>
      </c>
      <c r="F102" s="5"/>
      <c r="G102" s="5"/>
      <c r="H102" s="5"/>
      <c r="I102" s="5"/>
      <c r="J102" s="5"/>
      <c r="K102" s="5"/>
      <c r="L102" s="5"/>
      <c r="M102" s="5"/>
      <c r="N102" s="5"/>
    </row>
    <row r="103" spans="1:14" x14ac:dyDescent="0.25">
      <c r="B103" s="5"/>
      <c r="C103" s="51" t="s">
        <v>106</v>
      </c>
      <c r="D103" s="60"/>
      <c r="E103" s="63"/>
      <c r="F103" s="5"/>
      <c r="G103" s="5"/>
      <c r="H103" s="5"/>
      <c r="I103" s="5"/>
      <c r="J103" s="5"/>
      <c r="K103" s="5"/>
      <c r="L103" s="5"/>
      <c r="M103" s="5"/>
      <c r="N103" s="5"/>
    </row>
    <row r="104" spans="1:14" x14ac:dyDescent="0.25">
      <c r="B104" s="5"/>
      <c r="C104" s="52" t="s">
        <v>30</v>
      </c>
      <c r="D104" s="61"/>
      <c r="E104" s="65">
        <v>6710.2</v>
      </c>
      <c r="F104" s="5"/>
      <c r="G104" s="5"/>
      <c r="H104" s="5"/>
      <c r="I104" s="5"/>
      <c r="J104" s="5"/>
      <c r="K104" s="5"/>
      <c r="L104" s="5"/>
      <c r="M104" s="5"/>
      <c r="N104" s="5"/>
    </row>
    <row r="105" spans="1:14" x14ac:dyDescent="0.25">
      <c r="B105" s="5"/>
      <c r="C105" s="50" t="s">
        <v>50</v>
      </c>
      <c r="D105" s="60">
        <f>SUM(D101:D104)</f>
        <v>139981</v>
      </c>
      <c r="E105" s="63">
        <f t="shared" ref="E105" si="10">SUM(E101:E104)</f>
        <v>100608.59999999999</v>
      </c>
      <c r="F105" s="5"/>
      <c r="G105" s="5"/>
      <c r="H105" s="5"/>
      <c r="I105" s="5"/>
      <c r="J105" s="5"/>
      <c r="K105" s="5"/>
      <c r="L105" s="5"/>
      <c r="M105" s="5"/>
      <c r="N105" s="5"/>
    </row>
    <row r="106" spans="1:14" x14ac:dyDescent="0.25">
      <c r="B106" s="5"/>
      <c r="C106" s="5"/>
      <c r="D106" s="45"/>
      <c r="E106" s="5"/>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ht="30" x14ac:dyDescent="0.25">
      <c r="B119" s="5"/>
      <c r="C119" s="47" t="s">
        <v>109</v>
      </c>
      <c r="D119" s="48" t="s">
        <v>102</v>
      </c>
      <c r="E119" s="49" t="s">
        <v>103</v>
      </c>
      <c r="F119" s="5"/>
      <c r="G119" s="5"/>
      <c r="H119" s="5"/>
      <c r="I119" s="5"/>
      <c r="J119" s="5"/>
      <c r="K119" s="5"/>
      <c r="L119" s="5"/>
      <c r="M119" s="5"/>
      <c r="N119" s="5"/>
    </row>
    <row r="120" spans="2:14" x14ac:dyDescent="0.25">
      <c r="B120" s="5"/>
      <c r="C120" s="51" t="s">
        <v>39</v>
      </c>
      <c r="D120" s="59">
        <f>+D34</f>
        <v>76298.399999999994</v>
      </c>
      <c r="E120" s="62">
        <f>+D95</f>
        <v>2895</v>
      </c>
      <c r="F120" s="6"/>
      <c r="G120" s="5"/>
      <c r="H120" s="5"/>
      <c r="I120" s="5"/>
      <c r="J120" s="5"/>
      <c r="K120" s="5"/>
      <c r="L120" s="5"/>
      <c r="M120" s="5"/>
      <c r="N120" s="5"/>
    </row>
    <row r="121" spans="2:14" x14ac:dyDescent="0.25">
      <c r="B121" s="5"/>
      <c r="C121" s="51" t="s">
        <v>12</v>
      </c>
      <c r="D121" s="60">
        <f>+D35+D18</f>
        <v>63682.3</v>
      </c>
      <c r="E121" s="63">
        <f>+D94</f>
        <v>97714</v>
      </c>
      <c r="F121" s="6"/>
      <c r="G121" s="5"/>
      <c r="H121" s="5"/>
      <c r="I121" s="5"/>
      <c r="J121" s="5"/>
      <c r="K121" s="5"/>
      <c r="L121" s="5"/>
      <c r="M121" s="5"/>
      <c r="N121" s="5"/>
    </row>
    <row r="122" spans="2:14" x14ac:dyDescent="0.25">
      <c r="B122" s="5"/>
      <c r="C122" s="52" t="s">
        <v>107</v>
      </c>
      <c r="D122" s="61"/>
      <c r="E122" s="64"/>
      <c r="F122" s="5"/>
      <c r="G122" s="5"/>
      <c r="H122" s="5"/>
      <c r="I122" s="5"/>
      <c r="J122" s="5"/>
      <c r="K122" s="5"/>
      <c r="L122" s="5"/>
      <c r="M122" s="5"/>
      <c r="N122" s="5"/>
    </row>
    <row r="123" spans="2:14" x14ac:dyDescent="0.25">
      <c r="B123" s="5"/>
      <c r="C123" s="50" t="s">
        <v>50</v>
      </c>
      <c r="D123" s="60">
        <f t="shared" ref="D123:E123" si="11">SUM(D120:D122)</f>
        <v>139980.70000000001</v>
      </c>
      <c r="E123" s="63">
        <f t="shared" si="11"/>
        <v>100609</v>
      </c>
      <c r="F123" s="5"/>
      <c r="G123" s="5"/>
      <c r="H123" s="5"/>
      <c r="I123" s="5"/>
      <c r="J123" s="5"/>
      <c r="K123" s="5"/>
      <c r="L123" s="5"/>
      <c r="M123" s="5"/>
      <c r="N123" s="5"/>
    </row>
    <row r="124" spans="2:14" x14ac:dyDescent="0.25">
      <c r="B124" s="5"/>
      <c r="C124" s="5"/>
      <c r="D124" s="45"/>
      <c r="E124" s="5"/>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6"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2014-08-25T07:17:35Z</cp:lastPrinted>
  <dcterms:created xsi:type="dcterms:W3CDTF">2012-02-01T12:08:15Z</dcterms:created>
  <dcterms:modified xsi:type="dcterms:W3CDTF">2015-09-16T11:35:05Z</dcterms:modified>
</cp:coreProperties>
</file>