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120" windowHeight="11985"/>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D87" i="6" l="1"/>
  <c r="D122" i="6" l="1"/>
  <c r="E122" i="6" l="1"/>
  <c r="E121" i="6"/>
  <c r="D121" i="6"/>
  <c r="L91" i="6" l="1"/>
  <c r="E124" i="6" l="1"/>
  <c r="D124" i="6"/>
  <c r="E106" i="6"/>
  <c r="H58" i="6"/>
  <c r="D30" i="6"/>
  <c r="E30" i="6" s="1"/>
  <c r="M45" i="6"/>
  <c r="J92" i="6"/>
  <c r="D97" i="6"/>
  <c r="E95" i="6" s="1"/>
  <c r="I53" i="6"/>
  <c r="I54" i="6" s="1"/>
  <c r="M41" i="6"/>
  <c r="K42" i="6" s="1"/>
  <c r="K36" i="6"/>
  <c r="L34" i="6" s="1"/>
  <c r="D36" i="6"/>
  <c r="E36" i="6" s="1"/>
  <c r="K31" i="6"/>
  <c r="L30" i="6" s="1"/>
  <c r="D20" i="6"/>
  <c r="D102" i="6" l="1"/>
  <c r="D106" i="6" s="1"/>
  <c r="E23" i="6"/>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<sst xmlns="http://schemas.openxmlformats.org/spreadsheetml/2006/main" count="206" uniqueCount="151">
  <si>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</si>
  <si>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</si>
  <si>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</si>
  <si>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</si>
  <si>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</si>
  <si>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</si>
  <si>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</si>
  <si>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</si>
  <si>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</si>
  <si>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</si>
  <si>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</si>
  <si>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</si>
  <si>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</si>
  <si>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</si>
  <si>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</si>
  <si>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</si>
  <si>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</si>
  <si>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</si>
  <si>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</si>
  <si>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</si>
  <si>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</si>
  <si>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</si>
  <si>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</si>
  <si>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</si>
  <si>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</si>
  <si>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</si>
  <si>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</si>
  <si>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</si>
  <si>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</si>
  <si>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</si>
  <si>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</si>
  <si>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</si>
  <si>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</si>
  <si>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</si>
  <si>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</si>
  <si>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</si>
  <si>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</si>
  <si>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</si>
  <si>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</si>
  <si>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</si>
  <si>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</si>
  <si>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</si>
  <si>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</si>
  <si>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</si>
  <si>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</si>
  <si>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</si>
  <si>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</si>
  <si>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</si>
  <si>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</si>
  <si>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</si>
  <si>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</si>
  <si>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</si>
  <si>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</si>
  <si>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</si>
  <si>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</si>
  <si>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</si>
  <si>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</si>
  <si>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</si>
  <si>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</si>
  <si>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</si>
  <si>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</si>
  <si>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</si>
  <si>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</si>
  <si>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</si>
  <si>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</si>
  <si>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</si>
  <si>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</si>
  <si>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</si>
  <si>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</si>
  <si>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</si>
  <si>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</si>
  <si>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</si>
  <si>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</si>
  <si>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</si>
  <si>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</si>
  <si>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</si>
  <si>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</si>
  <si>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</si>
  <si>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</si>
  <si>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</si>
  <si>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</si>
  <si>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</si>
  <si>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</si>
  <si>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</si>
  <si>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</si>
  <si>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</si>
  <si>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</si>
  <si>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</si>
  <si>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</si>
  <si>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</si>
  <si>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</si>
  <si>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</si>
  <si>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</si>
  <si>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</si>
  <si>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</si>
  <si>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</si>
  <si>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</si>
  <si>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</si>
  <si>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</si>
  <si>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</si>
  <si>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</si>
  <si>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</si>
  <si>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</si>
  <si>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</si>
  <si>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</si>
  <si>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</si>
  <si>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</si>
  <si>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</si>
  <si>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</si>
  <si>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</si>
  <si>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</si>
  <si>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</si>
  <si>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</si>
  <si>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</si>
  <si>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</si>
  <si>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</si>
  <si>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</si>
  <si>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</si>
  <si>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</si>
  <si>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</si>
  <si>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</si>
  <si>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</si>
  <si>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</si>
  <si>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</si>
  <si>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</si>
  <si>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</si>
  <si>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</si>
  <si>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</si>
  <si>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</si>
  <si>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</si>
  <si>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</si>
  <si>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</si>
  <si>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</si>
  <si>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</si>
  <si>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</si>
  <si>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</si>
  <si>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</si>
  <si>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</si>
  <si>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</si>
  <si>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</si>
  <si>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XSO926822189</t>
  </si>
  <si>
    <t>29/04/2013</t>
  </si>
  <si>
    <t>07/05/2020</t>
  </si>
  <si>
    <t>XS1046273667</t>
  </si>
  <si>
    <t>11/03/2014</t>
  </si>
  <si>
    <t>18/03/2021</t>
  </si>
  <si>
    <t>MSEK</t>
  </si>
  <si>
    <t>31/03/2015</t>
  </si>
  <si>
    <t>09/02/2015</t>
  </si>
  <si>
    <t>15/09/2021</t>
  </si>
  <si>
    <t>SE0006543328</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</si>
</sst>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79">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0" borderId="1" xfId="0" applyFont="1" applyFill="1" applyBorder="1"/>
    <xf numFmtId="0" fontId="2" fillId="0" borderId="11" xfId="0" applyFont="1" applyFill="1" applyBorder="1"/>
    <xf numFmtId="0" fontId="3" fillId="0" borderId="10" xfId="0" applyFont="1" applyFill="1" applyBorder="1"/>
    <xf numFmtId="0" fontId="3" fillId="0" borderId="12" xfId="0"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zoomScale="80" zoomScaleNormal="80" zoomScaleSheetLayoutView="73" workbookViewId="0">
      <selection activeCell="W55" sqref="W55"/>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8"/>
      <c r="J6" s="78"/>
      <c r="K6" s="5"/>
      <c r="L6" s="5"/>
      <c r="M6" s="5"/>
      <c r="N6" s="5"/>
    </row>
    <row r="7" spans="1:14" x14ac:dyDescent="0.25">
      <c r="A7" s="1"/>
      <c r="B7" s="5"/>
      <c r="C7" s="17" t="s">
        <v>16</v>
      </c>
      <c r="D7" s="17" t="s">
        <v>116</v>
      </c>
      <c r="E7" s="18"/>
      <c r="F7" s="19"/>
      <c r="G7" s="5"/>
      <c r="H7" s="5"/>
      <c r="I7" s="78"/>
      <c r="J7" s="78"/>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147</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146</v>
      </c>
      <c r="E16" s="5"/>
      <c r="F16" s="5"/>
      <c r="G16" s="5"/>
      <c r="H16" s="5"/>
      <c r="I16" s="21" t="s">
        <v>44</v>
      </c>
      <c r="J16" s="21"/>
      <c r="K16" s="23"/>
      <c r="L16" s="5"/>
      <c r="M16" s="5"/>
      <c r="N16" s="5"/>
    </row>
    <row r="17" spans="1:14" x14ac:dyDescent="0.25">
      <c r="A17" s="1"/>
      <c r="B17" s="5"/>
      <c r="C17" s="11" t="s">
        <v>29</v>
      </c>
      <c r="D17" s="70">
        <v>121650</v>
      </c>
      <c r="E17" s="5"/>
      <c r="F17" s="5"/>
      <c r="G17" s="5"/>
      <c r="H17" s="5"/>
      <c r="I17" s="11" t="s">
        <v>45</v>
      </c>
      <c r="J17" s="11"/>
      <c r="K17" s="70">
        <v>276207</v>
      </c>
      <c r="L17" s="5"/>
      <c r="M17" s="5"/>
      <c r="N17" s="5"/>
    </row>
    <row r="18" spans="1:14" x14ac:dyDescent="0.25">
      <c r="A18" s="1"/>
      <c r="B18" s="5"/>
      <c r="C18" s="11" t="s">
        <v>70</v>
      </c>
      <c r="D18" s="70">
        <v>9275</v>
      </c>
      <c r="E18" s="5"/>
      <c r="F18" s="5"/>
      <c r="G18" s="5"/>
      <c r="H18" s="5"/>
      <c r="I18" s="11" t="s">
        <v>46</v>
      </c>
      <c r="J18" s="11"/>
      <c r="K18" s="70">
        <v>125500</v>
      </c>
      <c r="L18" s="5"/>
      <c r="M18" s="5"/>
      <c r="N18" s="5"/>
    </row>
    <row r="19" spans="1:14" x14ac:dyDescent="0.25">
      <c r="A19" s="1"/>
      <c r="B19" s="5"/>
      <c r="C19" s="11" t="s">
        <v>30</v>
      </c>
      <c r="D19" s="70"/>
      <c r="E19" s="5"/>
      <c r="F19" s="5"/>
      <c r="G19" s="5"/>
      <c r="H19" s="5"/>
      <c r="I19" s="11" t="s">
        <v>54</v>
      </c>
      <c r="J19" s="11"/>
      <c r="K19" s="70">
        <v>125879</v>
      </c>
      <c r="L19" s="5"/>
      <c r="M19" s="5"/>
      <c r="N19" s="5"/>
    </row>
    <row r="20" spans="1:14" x14ac:dyDescent="0.25">
      <c r="A20" s="1"/>
      <c r="B20" s="5"/>
      <c r="C20" s="20" t="s">
        <v>25</v>
      </c>
      <c r="D20" s="73">
        <f>SUM(D17:D19)</f>
        <v>130925</v>
      </c>
      <c r="E20" s="5"/>
      <c r="F20" s="5"/>
      <c r="G20" s="5"/>
      <c r="H20" s="5"/>
      <c r="I20" s="11" t="s">
        <v>47</v>
      </c>
      <c r="J20" s="11"/>
      <c r="K20" s="70">
        <v>440430.80599999998</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95083</v>
      </c>
      <c r="E23" s="35">
        <f>IF($D$30=0,,(D23/$D$30))</f>
        <v>0.78161117961364568</v>
      </c>
      <c r="F23" s="70">
        <v>432893.4</v>
      </c>
      <c r="G23" s="5"/>
      <c r="H23" s="5"/>
      <c r="I23" s="74" t="s">
        <v>74</v>
      </c>
      <c r="J23" s="74"/>
      <c r="K23" s="22">
        <v>17864</v>
      </c>
      <c r="L23" s="35">
        <f>IF($K$31=0,,(K23/$K$31))</f>
        <v>0.14684751335799426</v>
      </c>
      <c r="M23" s="5"/>
      <c r="N23" s="5"/>
    </row>
    <row r="24" spans="1:14" x14ac:dyDescent="0.25">
      <c r="A24" s="1"/>
      <c r="B24" s="5"/>
      <c r="C24" s="25" t="s">
        <v>33</v>
      </c>
      <c r="D24" s="22">
        <v>26567</v>
      </c>
      <c r="E24" s="35">
        <f t="shared" ref="E24:E30" si="0">IF($D$30=0,,(D24/$D$30))</f>
        <v>0.21838882038635429</v>
      </c>
      <c r="F24" s="70">
        <v>469701</v>
      </c>
      <c r="G24" s="5"/>
      <c r="H24" s="5"/>
      <c r="I24" s="74" t="s">
        <v>72</v>
      </c>
      <c r="J24" s="74"/>
      <c r="K24" s="22">
        <v>9096</v>
      </c>
      <c r="L24" s="35">
        <f t="shared" ref="L24:L31" si="1">IF($K$31=0,,(K24/$K$31))</f>
        <v>7.4771886559802714E-2</v>
      </c>
      <c r="M24" s="5"/>
      <c r="N24" s="5"/>
    </row>
    <row r="25" spans="1:14" x14ac:dyDescent="0.25">
      <c r="A25" s="1"/>
      <c r="B25" s="5"/>
      <c r="C25" s="25" t="s">
        <v>34</v>
      </c>
      <c r="D25" s="22"/>
      <c r="E25" s="35">
        <f t="shared" si="0"/>
        <v>0</v>
      </c>
      <c r="F25" s="22"/>
      <c r="G25" s="5"/>
      <c r="H25" s="5"/>
      <c r="I25" s="74" t="s">
        <v>73</v>
      </c>
      <c r="J25" s="74"/>
      <c r="K25" s="22">
        <v>3839</v>
      </c>
      <c r="L25" s="35">
        <f t="shared" si="1"/>
        <v>3.1557747636662553E-2</v>
      </c>
      <c r="M25" s="5"/>
      <c r="N25" s="5"/>
    </row>
    <row r="26" spans="1:14" ht="17.25" customHeight="1" x14ac:dyDescent="0.25">
      <c r="A26" s="1"/>
      <c r="B26" s="5"/>
      <c r="C26" s="25" t="s">
        <v>71</v>
      </c>
      <c r="D26" s="22"/>
      <c r="E26" s="35">
        <f t="shared" si="0"/>
        <v>0</v>
      </c>
      <c r="F26" s="22"/>
      <c r="G26" s="5"/>
      <c r="H26" s="5"/>
      <c r="I26" s="74" t="s">
        <v>63</v>
      </c>
      <c r="J26" s="74"/>
      <c r="K26" s="22">
        <v>12489</v>
      </c>
      <c r="L26" s="35">
        <f t="shared" si="1"/>
        <v>0.10266337854500616</v>
      </c>
      <c r="M26" s="5"/>
      <c r="N26" s="5"/>
    </row>
    <row r="27" spans="1:14" x14ac:dyDescent="0.25">
      <c r="A27" s="1"/>
      <c r="B27" s="5"/>
      <c r="C27" s="25" t="s">
        <v>35</v>
      </c>
      <c r="D27" s="22"/>
      <c r="E27" s="35">
        <f t="shared" si="0"/>
        <v>0</v>
      </c>
      <c r="F27" s="22"/>
      <c r="G27" s="5"/>
      <c r="H27" s="5"/>
      <c r="I27" s="74" t="s">
        <v>64</v>
      </c>
      <c r="J27" s="74"/>
      <c r="K27" s="22">
        <v>29680</v>
      </c>
      <c r="L27" s="35">
        <f t="shared" si="1"/>
        <v>0.24397862720920674</v>
      </c>
      <c r="M27" s="5"/>
      <c r="N27" s="5"/>
    </row>
    <row r="28" spans="1:14" x14ac:dyDescent="0.25">
      <c r="A28" s="1"/>
      <c r="B28" s="5"/>
      <c r="C28" s="25" t="s">
        <v>36</v>
      </c>
      <c r="D28" s="22"/>
      <c r="E28" s="35">
        <f t="shared" si="0"/>
        <v>0</v>
      </c>
      <c r="F28" s="22"/>
      <c r="G28" s="5"/>
      <c r="H28" s="5"/>
      <c r="I28" s="74" t="s">
        <v>65</v>
      </c>
      <c r="J28" s="74"/>
      <c r="K28" s="22">
        <v>20194</v>
      </c>
      <c r="L28" s="35">
        <f t="shared" si="1"/>
        <v>0.16600082203041513</v>
      </c>
      <c r="M28" s="5"/>
      <c r="N28" s="5"/>
    </row>
    <row r="29" spans="1:14" x14ac:dyDescent="0.25">
      <c r="A29" s="1"/>
      <c r="B29" s="5"/>
      <c r="C29" s="25" t="s">
        <v>37</v>
      </c>
      <c r="D29" s="22"/>
      <c r="E29" s="35">
        <f t="shared" si="0"/>
        <v>0</v>
      </c>
      <c r="F29" s="22"/>
      <c r="G29" s="5"/>
      <c r="H29" s="5"/>
      <c r="I29" s="74" t="s">
        <v>66</v>
      </c>
      <c r="J29" s="74"/>
      <c r="K29" s="22">
        <v>28488</v>
      </c>
      <c r="L29" s="35">
        <f t="shared" si="1"/>
        <v>0.23418002466091245</v>
      </c>
      <c r="M29" s="5"/>
      <c r="N29" s="5"/>
    </row>
    <row r="30" spans="1:14" x14ac:dyDescent="0.25">
      <c r="A30" s="1"/>
      <c r="B30" s="5"/>
      <c r="C30" s="24" t="s">
        <v>50</v>
      </c>
      <c r="D30" s="28">
        <f>SUM(D23:D29)</f>
        <v>121650</v>
      </c>
      <c r="E30" s="43">
        <f t="shared" si="0"/>
        <v>1</v>
      </c>
      <c r="F30" s="5"/>
      <c r="G30" s="5"/>
      <c r="H30" s="5"/>
      <c r="I30" s="75" t="s">
        <v>42</v>
      </c>
      <c r="J30" s="75"/>
      <c r="K30" s="30"/>
      <c r="L30" s="35">
        <f t="shared" si="1"/>
        <v>0</v>
      </c>
      <c r="M30" s="5"/>
      <c r="N30" s="5"/>
    </row>
    <row r="31" spans="1:14" x14ac:dyDescent="0.25">
      <c r="A31" s="1"/>
      <c r="B31" s="5"/>
      <c r="C31" s="5"/>
      <c r="D31" s="5"/>
      <c r="E31" s="5"/>
      <c r="F31" s="5"/>
      <c r="G31" s="5"/>
      <c r="H31" s="5"/>
      <c r="I31" s="76" t="s">
        <v>50</v>
      </c>
      <c r="J31" s="77"/>
      <c r="K31" s="28">
        <f>SUM(K23:K30)</f>
        <v>121650</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71375.692909999998</v>
      </c>
      <c r="E34" s="35">
        <f>IF($D$36=0,,(D34/$D$36))</f>
        <v>0.58672955924834913</v>
      </c>
      <c r="F34" s="5"/>
      <c r="G34" s="5"/>
      <c r="H34" s="5"/>
      <c r="I34" s="11" t="s">
        <v>40</v>
      </c>
      <c r="J34" s="11"/>
      <c r="K34" s="22">
        <v>43080</v>
      </c>
      <c r="L34" s="35">
        <f>IF($K$36=0,,(K34/$K$36))</f>
        <v>0.35413070283600495</v>
      </c>
      <c r="M34" s="5"/>
      <c r="N34" s="5"/>
    </row>
    <row r="35" spans="1:16" x14ac:dyDescent="0.25">
      <c r="A35" s="1"/>
      <c r="B35" s="5"/>
      <c r="C35" s="25" t="s">
        <v>12</v>
      </c>
      <c r="D35" s="22">
        <v>50274.378720000001</v>
      </c>
      <c r="E35" s="35">
        <f t="shared" ref="E35:E36" si="2">IF($D$36=0,,(D35/$D$36))</f>
        <v>0.41327044075165092</v>
      </c>
      <c r="F35" s="5"/>
      <c r="G35" s="5"/>
      <c r="H35" s="5"/>
      <c r="I35" s="29" t="s">
        <v>41</v>
      </c>
      <c r="J35" s="29"/>
      <c r="K35" s="30">
        <v>78570</v>
      </c>
      <c r="L35" s="35">
        <f t="shared" ref="L35:L36" si="3">IF($K$36=0,,(K35/$K$36))</f>
        <v>0.6458692971639951</v>
      </c>
      <c r="M35" s="5"/>
      <c r="N35" s="5"/>
    </row>
    <row r="36" spans="1:16" x14ac:dyDescent="0.25">
      <c r="A36" s="1"/>
      <c r="B36" s="5"/>
      <c r="C36" s="24" t="s">
        <v>50</v>
      </c>
      <c r="D36" s="28">
        <f>SUM(D34:D35)</f>
        <v>121650.07162999999</v>
      </c>
      <c r="E36" s="43">
        <f t="shared" si="2"/>
        <v>1</v>
      </c>
      <c r="F36" s="5"/>
      <c r="G36" s="5"/>
      <c r="H36" s="5"/>
      <c r="I36" s="31" t="s">
        <v>50</v>
      </c>
      <c r="J36" s="32"/>
      <c r="K36" s="28">
        <f>SUM(K34:K35)</f>
        <v>121650</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8.14</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22">
        <v>22864</v>
      </c>
      <c r="E41" s="22">
        <v>21280</v>
      </c>
      <c r="F41" s="22">
        <v>19508</v>
      </c>
      <c r="G41" s="22">
        <v>17636</v>
      </c>
      <c r="H41" s="22">
        <v>15492</v>
      </c>
      <c r="I41" s="22">
        <v>12901</v>
      </c>
      <c r="J41" s="22">
        <v>9121</v>
      </c>
      <c r="K41" s="22">
        <v>2848</v>
      </c>
      <c r="L41" s="22"/>
      <c r="M41" s="28">
        <f>SUM(D41:L41)</f>
        <v>121650</v>
      </c>
      <c r="N41" s="5"/>
    </row>
    <row r="42" spans="1:16" x14ac:dyDescent="0.25">
      <c r="A42" s="1"/>
      <c r="B42" s="5"/>
      <c r="C42" s="11" t="s">
        <v>91</v>
      </c>
      <c r="D42" s="35">
        <f>IF($M$41=0,,(D41/$M$41))</f>
        <v>0.18794903411426223</v>
      </c>
      <c r="E42" s="35">
        <f t="shared" ref="E42:M42" si="4">IF($M$41=0,,(E41/$M$41))</f>
        <v>0.17492807233867652</v>
      </c>
      <c r="F42" s="35">
        <f t="shared" si="4"/>
        <v>0.16036169338265516</v>
      </c>
      <c r="G42" s="35">
        <f t="shared" si="4"/>
        <v>0.14497328401150841</v>
      </c>
      <c r="H42" s="35">
        <f t="shared" si="4"/>
        <v>0.12734895191122073</v>
      </c>
      <c r="I42" s="35">
        <f t="shared" si="4"/>
        <v>0.10605014385532265</v>
      </c>
      <c r="J42" s="35">
        <f t="shared" si="4"/>
        <v>7.4977394163584052E-2</v>
      </c>
      <c r="K42" s="35">
        <f t="shared" si="4"/>
        <v>2.3411426222770242E-2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75510.11</v>
      </c>
      <c r="F45" s="70">
        <v>23753.4</v>
      </c>
      <c r="G45" s="70">
        <v>15338.02</v>
      </c>
      <c r="H45" s="70">
        <v>4809.8190000000004</v>
      </c>
      <c r="I45" s="70">
        <v>1558.5029999999999</v>
      </c>
      <c r="J45" s="70">
        <v>427.79070000000002</v>
      </c>
      <c r="K45" s="70">
        <v>114.0497</v>
      </c>
      <c r="L45" s="70">
        <v>138.3802</v>
      </c>
      <c r="M45" s="28">
        <f>SUM(D45:L45)</f>
        <v>121650.07260000001</v>
      </c>
      <c r="N45" s="5"/>
    </row>
    <row r="46" spans="1:16" x14ac:dyDescent="0.25">
      <c r="A46" s="1"/>
      <c r="B46" s="5"/>
      <c r="C46" s="11" t="s">
        <v>91</v>
      </c>
      <c r="D46" s="35">
        <f>IF($M$41=0,,(D45/$M$41))</f>
        <v>0</v>
      </c>
      <c r="E46" s="35">
        <f t="shared" ref="E46:M46" si="5">IF($M$41=0,,(E45/$M$41))</f>
        <v>0.62071607069461565</v>
      </c>
      <c r="F46" s="35">
        <f t="shared" si="5"/>
        <v>0.1952601726263872</v>
      </c>
      <c r="G46" s="35">
        <f t="shared" si="5"/>
        <v>0.1260831894780107</v>
      </c>
      <c r="H46" s="35">
        <f t="shared" si="5"/>
        <v>3.9538175092478423E-2</v>
      </c>
      <c r="I46" s="35">
        <f t="shared" si="5"/>
        <v>1.2811368680641182E-2</v>
      </c>
      <c r="J46" s="35">
        <f t="shared" si="5"/>
        <v>3.5165696670776819E-3</v>
      </c>
      <c r="K46" s="35">
        <f t="shared" si="5"/>
        <v>9.3752322235922728E-4</v>
      </c>
      <c r="L46" s="35">
        <f t="shared" si="5"/>
        <v>1.1375273325113029E-3</v>
      </c>
      <c r="M46" s="43">
        <f t="shared" si="5"/>
        <v>1.0000005967940815</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4" x14ac:dyDescent="0.25">
      <c r="A49" s="1"/>
      <c r="B49" s="5"/>
      <c r="C49" s="5"/>
      <c r="D49" s="45"/>
      <c r="E49" s="45"/>
      <c r="F49" s="45"/>
      <c r="G49" s="45"/>
      <c r="H49" s="45"/>
      <c r="I49" s="45"/>
      <c r="J49" s="45"/>
      <c r="K49" s="45"/>
      <c r="L49" s="45"/>
      <c r="M49" s="46"/>
      <c r="N49" s="5"/>
    </row>
    <row r="50" spans="1:14" x14ac:dyDescent="0.25">
      <c r="A50" s="1"/>
      <c r="B50" s="5"/>
      <c r="C50" s="5"/>
      <c r="D50" s="45"/>
      <c r="E50" s="45"/>
      <c r="F50" s="45"/>
      <c r="G50" s="45"/>
      <c r="H50" s="45"/>
      <c r="I50" s="45"/>
      <c r="J50" s="45"/>
      <c r="K50" s="45"/>
      <c r="L50" s="45"/>
      <c r="M50" s="46"/>
      <c r="N50" s="5"/>
    </row>
    <row r="51" spans="1:14" x14ac:dyDescent="0.25">
      <c r="A51" s="1"/>
      <c r="B51" s="5"/>
      <c r="C51" s="5"/>
      <c r="D51" s="5"/>
      <c r="E51" s="5"/>
      <c r="F51" s="5"/>
      <c r="G51" s="5"/>
      <c r="H51" s="5"/>
      <c r="I51" s="5"/>
      <c r="J51" s="5"/>
      <c r="K51" s="5"/>
      <c r="L51" s="5"/>
      <c r="M51" s="5"/>
      <c r="N51" s="5"/>
    </row>
    <row r="52" spans="1:14" x14ac:dyDescent="0.25">
      <c r="A52" s="1"/>
      <c r="B52" s="5"/>
      <c r="C52" s="21" t="s">
        <v>0</v>
      </c>
      <c r="D52" s="34" t="s">
        <v>78</v>
      </c>
      <c r="E52" s="34" t="s">
        <v>79</v>
      </c>
      <c r="F52" s="34" t="s">
        <v>80</v>
      </c>
      <c r="G52" s="34" t="s">
        <v>81</v>
      </c>
      <c r="H52" s="34" t="s">
        <v>82</v>
      </c>
      <c r="I52" s="34" t="s">
        <v>50</v>
      </c>
      <c r="J52" s="5"/>
      <c r="K52" s="5"/>
      <c r="L52" s="5"/>
      <c r="M52" s="5"/>
      <c r="N52" s="5"/>
    </row>
    <row r="53" spans="1:14" x14ac:dyDescent="0.25">
      <c r="A53" s="1"/>
      <c r="B53" s="5"/>
      <c r="C53" s="11" t="s">
        <v>61</v>
      </c>
      <c r="D53" s="70">
        <v>22915</v>
      </c>
      <c r="E53" s="70">
        <v>14679</v>
      </c>
      <c r="F53" s="70">
        <v>15200</v>
      </c>
      <c r="G53" s="70">
        <v>19299</v>
      </c>
      <c r="H53" s="70">
        <v>49557</v>
      </c>
      <c r="I53" s="28">
        <f>SUM(D53:H53)</f>
        <v>121650</v>
      </c>
      <c r="J53" s="6"/>
      <c r="K53" s="5"/>
      <c r="L53" s="5"/>
      <c r="M53" s="5"/>
      <c r="N53" s="5"/>
    </row>
    <row r="54" spans="1:14" x14ac:dyDescent="0.25">
      <c r="A54" s="1"/>
      <c r="B54" s="5"/>
      <c r="C54" s="11" t="s">
        <v>91</v>
      </c>
      <c r="D54" s="35">
        <f>IF($I$53=0,,(D53/$I$53))</f>
        <v>0.18836826962597616</v>
      </c>
      <c r="E54" s="35">
        <f t="shared" ref="E54:I54" si="6">IF($I$53=0,,(E53/$I$53))</f>
        <v>0.12066584463625155</v>
      </c>
      <c r="F54" s="35">
        <f t="shared" si="6"/>
        <v>0.12494862309905466</v>
      </c>
      <c r="G54" s="35">
        <f t="shared" si="6"/>
        <v>0.15864364981504317</v>
      </c>
      <c r="H54" s="35">
        <f t="shared" si="6"/>
        <v>0.40737361282367446</v>
      </c>
      <c r="I54" s="43">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3"/>
      <c r="E56" s="23"/>
      <c r="F56" s="23"/>
      <c r="G56" s="23"/>
      <c r="H56" s="23"/>
      <c r="I56" s="5"/>
      <c r="J56" s="5"/>
      <c r="K56" s="5"/>
      <c r="L56" s="5"/>
      <c r="M56" s="5"/>
      <c r="N56" s="5"/>
    </row>
    <row r="57" spans="1:14" x14ac:dyDescent="0.25">
      <c r="A57" s="1"/>
      <c r="B57" s="5"/>
      <c r="C57" s="21" t="s">
        <v>49</v>
      </c>
      <c r="D57" s="34" t="s">
        <v>83</v>
      </c>
      <c r="E57" s="34" t="s">
        <v>13</v>
      </c>
      <c r="F57" s="34" t="s">
        <v>100</v>
      </c>
      <c r="G57" s="34" t="s">
        <v>101</v>
      </c>
      <c r="H57" s="34" t="s">
        <v>50</v>
      </c>
      <c r="I57" s="5"/>
      <c r="J57" s="5"/>
      <c r="K57" s="5"/>
      <c r="L57" s="5"/>
      <c r="M57" s="5"/>
      <c r="N57" s="5"/>
    </row>
    <row r="58" spans="1:14" x14ac:dyDescent="0.25">
      <c r="A58" s="1"/>
      <c r="B58" s="5"/>
      <c r="C58" s="11" t="s">
        <v>61</v>
      </c>
      <c r="D58" s="70">
        <v>684</v>
      </c>
      <c r="E58" s="22"/>
      <c r="F58" s="22"/>
      <c r="G58" s="22"/>
      <c r="H58" s="28">
        <f>SUM(D58:F58)</f>
        <v>684</v>
      </c>
      <c r="I58" s="5"/>
      <c r="J58" s="5"/>
      <c r="K58" s="5"/>
      <c r="L58" s="5"/>
      <c r="M58" s="5"/>
      <c r="N58" s="5"/>
    </row>
    <row r="59" spans="1:14" x14ac:dyDescent="0.25">
      <c r="A59" s="1"/>
      <c r="B59" s="5"/>
      <c r="C59" s="11" t="s">
        <v>92</v>
      </c>
      <c r="D59" s="68">
        <f>IF($M$41=0,,(D58/$M$41))</f>
        <v>5.6226880394574597E-3</v>
      </c>
      <c r="E59" s="44">
        <f t="shared" ref="E59:G59" si="7">IF($M$41=0,,(E58/$M$41))</f>
        <v>0</v>
      </c>
      <c r="F59" s="44">
        <f t="shared" si="7"/>
        <v>0</v>
      </c>
      <c r="G59" s="44">
        <f t="shared" si="7"/>
        <v>0</v>
      </c>
      <c r="H59" s="69">
        <f>IF($M$41=0,,(H58/$M$41))</f>
        <v>5.6226880394574597E-3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5">
        <v>0</v>
      </c>
      <c r="E61" s="41"/>
      <c r="F61" s="41"/>
      <c r="G61" s="42"/>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3"/>
      <c r="E63" s="5"/>
      <c r="F63" s="5"/>
      <c r="G63" s="5"/>
      <c r="H63" s="5"/>
      <c r="I63" s="5"/>
      <c r="J63" s="5"/>
      <c r="K63" s="5"/>
      <c r="L63" s="5"/>
      <c r="M63" s="5"/>
      <c r="N63" s="5"/>
    </row>
    <row r="64" spans="1:14" x14ac:dyDescent="0.25">
      <c r="A64" s="1"/>
      <c r="B64" s="5"/>
      <c r="C64" s="11" t="s">
        <v>53</v>
      </c>
      <c r="D64" s="57">
        <v>0.3987</v>
      </c>
      <c r="E64" s="5"/>
      <c r="F64" s="5"/>
      <c r="G64" s="5"/>
      <c r="H64" s="5"/>
      <c r="I64" s="5"/>
      <c r="J64" s="5"/>
      <c r="K64" s="5"/>
      <c r="L64" s="5"/>
      <c r="M64" s="5"/>
      <c r="N64" s="5"/>
    </row>
    <row r="65" spans="1:14" x14ac:dyDescent="0.25">
      <c r="A65" s="1"/>
      <c r="B65" s="5"/>
      <c r="C65" s="11" t="s">
        <v>84</v>
      </c>
      <c r="D65" s="57">
        <v>0.61799999999999999</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123</v>
      </c>
      <c r="D71" s="22">
        <v>4085</v>
      </c>
      <c r="E71" s="36" t="s">
        <v>124</v>
      </c>
      <c r="F71" s="36" t="s">
        <v>125</v>
      </c>
      <c r="G71" s="66">
        <v>2.2499999999999999E-2</v>
      </c>
      <c r="H71" s="36" t="s">
        <v>12</v>
      </c>
      <c r="I71" s="10"/>
      <c r="J71" s="5"/>
      <c r="K71" s="5"/>
      <c r="L71" s="5"/>
      <c r="M71" s="5"/>
      <c r="N71" s="5"/>
    </row>
    <row r="72" spans="1:14" x14ac:dyDescent="0.25">
      <c r="A72" s="1"/>
      <c r="B72" s="5"/>
      <c r="C72" s="25" t="s">
        <v>126</v>
      </c>
      <c r="D72" s="22">
        <v>14050</v>
      </c>
      <c r="E72" s="36" t="s">
        <v>127</v>
      </c>
      <c r="F72" s="36" t="s">
        <v>128</v>
      </c>
      <c r="G72" s="66">
        <v>0.04</v>
      </c>
      <c r="H72" s="36" t="s">
        <v>12</v>
      </c>
      <c r="I72" s="10"/>
      <c r="J72" s="5"/>
      <c r="K72" s="5"/>
      <c r="L72" s="5"/>
      <c r="M72" s="5"/>
      <c r="N72" s="5"/>
    </row>
    <row r="73" spans="1:14" x14ac:dyDescent="0.25">
      <c r="A73" s="1"/>
      <c r="B73" s="5"/>
      <c r="C73" s="25" t="s">
        <v>129</v>
      </c>
      <c r="D73" s="22">
        <v>14935</v>
      </c>
      <c r="E73" s="36" t="s">
        <v>124</v>
      </c>
      <c r="F73" s="36" t="s">
        <v>130</v>
      </c>
      <c r="G73" s="66">
        <v>4.4999999999999998E-2</v>
      </c>
      <c r="H73" s="36" t="s">
        <v>12</v>
      </c>
      <c r="I73" s="10"/>
      <c r="J73" s="5"/>
      <c r="K73" s="5"/>
      <c r="L73" s="5"/>
      <c r="M73" s="5"/>
      <c r="N73" s="5"/>
    </row>
    <row r="74" spans="1:14" x14ac:dyDescent="0.25">
      <c r="A74" s="1"/>
      <c r="B74" s="5"/>
      <c r="C74" s="25" t="s">
        <v>131</v>
      </c>
      <c r="D74" s="22">
        <v>15985</v>
      </c>
      <c r="E74" s="36" t="s">
        <v>132</v>
      </c>
      <c r="F74" s="36" t="s">
        <v>133</v>
      </c>
      <c r="G74" s="66">
        <v>2.5000000000000001E-2</v>
      </c>
      <c r="H74" s="36" t="s">
        <v>12</v>
      </c>
      <c r="I74" s="10"/>
      <c r="J74" s="5"/>
      <c r="K74" s="5"/>
      <c r="L74" s="5"/>
      <c r="M74" s="5"/>
      <c r="N74" s="5"/>
    </row>
    <row r="75" spans="1:14" x14ac:dyDescent="0.25">
      <c r="A75" s="1"/>
      <c r="B75" s="5"/>
      <c r="C75" s="25" t="s">
        <v>134</v>
      </c>
      <c r="D75" s="22">
        <v>12915</v>
      </c>
      <c r="E75" s="36" t="s">
        <v>135</v>
      </c>
      <c r="F75" s="36" t="s">
        <v>136</v>
      </c>
      <c r="G75" s="66">
        <v>2.5000000000000001E-2</v>
      </c>
      <c r="H75" s="36" t="s">
        <v>12</v>
      </c>
      <c r="I75" s="10"/>
      <c r="J75" s="5"/>
      <c r="K75" s="5"/>
      <c r="L75" s="5"/>
      <c r="M75" s="5"/>
      <c r="N75" s="5"/>
    </row>
    <row r="76" spans="1:14" x14ac:dyDescent="0.25">
      <c r="A76" s="1"/>
      <c r="B76" s="5"/>
      <c r="C76" s="25" t="s">
        <v>137</v>
      </c>
      <c r="D76" s="22">
        <v>10635</v>
      </c>
      <c r="E76" s="36" t="s">
        <v>138</v>
      </c>
      <c r="F76" s="36" t="s">
        <v>139</v>
      </c>
      <c r="G76" s="66">
        <v>3.2500000000000001E-2</v>
      </c>
      <c r="H76" s="36" t="s">
        <v>12</v>
      </c>
      <c r="I76" s="10"/>
      <c r="J76" s="5"/>
      <c r="K76" s="5"/>
      <c r="L76" s="5"/>
      <c r="M76" s="5"/>
      <c r="N76" s="5"/>
    </row>
    <row r="77" spans="1:14" x14ac:dyDescent="0.25">
      <c r="A77" s="1"/>
      <c r="B77" s="5"/>
      <c r="C77" s="25" t="s">
        <v>150</v>
      </c>
      <c r="D77" s="22">
        <v>1400</v>
      </c>
      <c r="E77" s="36" t="s">
        <v>148</v>
      </c>
      <c r="F77" s="36" t="s">
        <v>149</v>
      </c>
      <c r="G77" s="66">
        <v>1.7500000000000002E-2</v>
      </c>
      <c r="H77" s="36" t="s">
        <v>12</v>
      </c>
      <c r="I77" s="10"/>
      <c r="J77" s="5"/>
      <c r="K77" s="5"/>
      <c r="L77" s="5"/>
      <c r="M77" s="5"/>
      <c r="N77" s="5"/>
    </row>
    <row r="78" spans="1:14" x14ac:dyDescent="0.25">
      <c r="A78" s="1"/>
      <c r="B78" s="5"/>
      <c r="C78" s="8"/>
      <c r="D78" s="10"/>
      <c r="E78" s="10"/>
      <c r="F78" s="10"/>
      <c r="G78" s="10"/>
      <c r="H78" s="10"/>
      <c r="I78" s="10"/>
      <c r="J78" s="5"/>
      <c r="K78" s="5"/>
      <c r="L78" s="5"/>
      <c r="M78" s="5"/>
      <c r="N78" s="5"/>
    </row>
    <row r="79" spans="1:14" x14ac:dyDescent="0.25">
      <c r="A79" s="1"/>
      <c r="B79" s="5"/>
      <c r="C79" s="26" t="s">
        <v>22</v>
      </c>
      <c r="D79" s="38"/>
      <c r="E79" s="38"/>
      <c r="F79" s="38"/>
      <c r="G79" s="38"/>
      <c r="H79" s="38"/>
      <c r="I79" s="38"/>
      <c r="J79" s="5"/>
      <c r="K79" s="5"/>
      <c r="L79" s="5"/>
      <c r="M79" s="5"/>
      <c r="N79" s="5"/>
    </row>
    <row r="80" spans="1:14" ht="30" x14ac:dyDescent="0.25">
      <c r="A80" s="1"/>
      <c r="B80" s="5"/>
      <c r="C80" s="26" t="s">
        <v>4</v>
      </c>
      <c r="D80" s="27" t="s">
        <v>62</v>
      </c>
      <c r="E80" s="39" t="s">
        <v>21</v>
      </c>
      <c r="F80" s="27" t="s">
        <v>18</v>
      </c>
      <c r="G80" s="27" t="s">
        <v>19</v>
      </c>
      <c r="H80" s="37" t="s">
        <v>20</v>
      </c>
      <c r="I80" s="27" t="s">
        <v>11</v>
      </c>
      <c r="J80" s="5"/>
      <c r="K80" s="5"/>
      <c r="L80" s="5"/>
      <c r="M80" s="5"/>
      <c r="N80" s="5"/>
    </row>
    <row r="81" spans="1:14" x14ac:dyDescent="0.25">
      <c r="A81" s="1"/>
      <c r="B81" s="5"/>
      <c r="C81" s="25" t="s">
        <v>140</v>
      </c>
      <c r="D81" s="22">
        <v>4282</v>
      </c>
      <c r="E81" s="36" t="s">
        <v>105</v>
      </c>
      <c r="F81" s="36" t="s">
        <v>141</v>
      </c>
      <c r="G81" s="36" t="s">
        <v>142</v>
      </c>
      <c r="H81" s="67">
        <v>1.1299999999999999E-2</v>
      </c>
      <c r="I81" s="36" t="s">
        <v>12</v>
      </c>
      <c r="J81" s="5"/>
      <c r="K81" s="5"/>
      <c r="L81" s="5"/>
      <c r="M81" s="5"/>
      <c r="N81" s="5"/>
    </row>
    <row r="82" spans="1:14" x14ac:dyDescent="0.25">
      <c r="A82" s="1"/>
      <c r="B82" s="5"/>
      <c r="C82" s="25" t="s">
        <v>143</v>
      </c>
      <c r="D82" s="22">
        <v>4437</v>
      </c>
      <c r="E82" s="36" t="s">
        <v>105</v>
      </c>
      <c r="F82" s="36" t="s">
        <v>144</v>
      </c>
      <c r="G82" s="36" t="s">
        <v>145</v>
      </c>
      <c r="H82" s="67">
        <v>1.4999999999999999E-2</v>
      </c>
      <c r="I82" s="36" t="s">
        <v>12</v>
      </c>
      <c r="J82" s="5"/>
      <c r="K82" s="5"/>
      <c r="L82" s="5"/>
      <c r="M82" s="5"/>
      <c r="N82" s="5"/>
    </row>
    <row r="83" spans="1:14" x14ac:dyDescent="0.25">
      <c r="A83" s="1"/>
      <c r="B83" s="5"/>
      <c r="C83" s="11"/>
      <c r="D83" s="22"/>
      <c r="E83" s="36"/>
      <c r="F83" s="36"/>
      <c r="G83" s="36"/>
      <c r="H83" s="67"/>
      <c r="I83" s="36"/>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7" t="s">
        <v>69</v>
      </c>
      <c r="E85" s="5"/>
      <c r="F85" s="5"/>
      <c r="G85" s="5"/>
      <c r="H85" s="9"/>
      <c r="I85" s="5"/>
      <c r="J85" s="5"/>
      <c r="K85" s="5"/>
      <c r="L85" s="5"/>
      <c r="M85" s="5"/>
      <c r="N85" s="5"/>
    </row>
    <row r="86" spans="1:14" x14ac:dyDescent="0.25">
      <c r="A86" s="1"/>
      <c r="B86" s="5"/>
      <c r="C86" s="11" t="s">
        <v>23</v>
      </c>
      <c r="D86" s="40">
        <v>10882</v>
      </c>
      <c r="E86" s="5"/>
      <c r="F86" s="5"/>
      <c r="G86" s="5"/>
      <c r="H86" s="5"/>
      <c r="I86" s="5"/>
      <c r="J86" s="5"/>
      <c r="K86" s="5"/>
      <c r="L86" s="5"/>
      <c r="M86" s="5"/>
      <c r="N86" s="5"/>
    </row>
    <row r="87" spans="1:14" x14ac:dyDescent="0.25">
      <c r="A87" s="1"/>
      <c r="B87" s="5"/>
      <c r="C87" s="11" t="s">
        <v>24</v>
      </c>
      <c r="D87" s="58">
        <f>+D71+D72+D73+D74+D75+D76+D77+D81+D82+D86</f>
        <v>93606</v>
      </c>
      <c r="E87" s="5"/>
      <c r="F87" s="5"/>
      <c r="G87" s="5"/>
      <c r="H87" s="5"/>
      <c r="I87" s="5"/>
      <c r="J87" s="5"/>
      <c r="K87" s="5"/>
      <c r="L87" s="5"/>
      <c r="M87" s="5"/>
      <c r="N87" s="5"/>
    </row>
    <row r="88" spans="1:14" x14ac:dyDescent="0.25">
      <c r="A88" s="1"/>
      <c r="B88" s="5"/>
      <c r="C88" s="11" t="s">
        <v>68</v>
      </c>
      <c r="D88" s="22">
        <v>0.46100000000000002</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4">
        <v>2014</v>
      </c>
      <c r="E90" s="34">
        <v>2015</v>
      </c>
      <c r="F90" s="34">
        <v>2016</v>
      </c>
      <c r="G90" s="34">
        <v>2017</v>
      </c>
      <c r="H90" s="34">
        <v>2018</v>
      </c>
      <c r="I90" s="34" t="s">
        <v>96</v>
      </c>
      <c r="J90" s="34" t="s">
        <v>97</v>
      </c>
      <c r="K90" s="34" t="s">
        <v>98</v>
      </c>
      <c r="L90" s="34" t="s">
        <v>50</v>
      </c>
      <c r="M90" s="5"/>
      <c r="N90" s="5"/>
    </row>
    <row r="91" spans="1:14" x14ac:dyDescent="0.25">
      <c r="A91" s="1"/>
      <c r="B91" s="5"/>
      <c r="C91" s="11" t="s">
        <v>25</v>
      </c>
      <c r="D91" s="22">
        <v>0</v>
      </c>
      <c r="E91" s="22">
        <v>6382</v>
      </c>
      <c r="F91" s="22">
        <v>14525</v>
      </c>
      <c r="G91" s="22">
        <v>16312</v>
      </c>
      <c r="H91" s="22">
        <v>16275</v>
      </c>
      <c r="I91" s="22">
        <v>37125</v>
      </c>
      <c r="J91" s="22">
        <v>2987</v>
      </c>
      <c r="K91" s="22"/>
      <c r="L91" s="28">
        <f>SUM(D91:K91)</f>
        <v>93606</v>
      </c>
      <c r="M91" s="5"/>
      <c r="N91" s="5"/>
    </row>
    <row r="92" spans="1:14" x14ac:dyDescent="0.25">
      <c r="A92" s="1"/>
      <c r="B92" s="5"/>
      <c r="C92" s="11" t="s">
        <v>93</v>
      </c>
      <c r="D92" s="35">
        <f t="shared" ref="D92:L92" si="8">IF($L$91=0,,(D91/$L$91))</f>
        <v>0</v>
      </c>
      <c r="E92" s="35">
        <f t="shared" si="8"/>
        <v>6.8179390210029278E-2</v>
      </c>
      <c r="F92" s="35">
        <f t="shared" si="8"/>
        <v>0.15517167702925025</v>
      </c>
      <c r="G92" s="35">
        <f t="shared" si="8"/>
        <v>0.17426233361109331</v>
      </c>
      <c r="H92" s="35">
        <f t="shared" si="8"/>
        <v>0.17386705980385872</v>
      </c>
      <c r="I92" s="35">
        <f t="shared" si="8"/>
        <v>0.39660919171847958</v>
      </c>
      <c r="J92" s="35">
        <f t="shared" si="8"/>
        <v>3.1910347627288851E-2</v>
      </c>
      <c r="K92" s="35">
        <f t="shared" si="8"/>
        <v>0</v>
      </c>
      <c r="L92" s="35">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6" t="s">
        <v>26</v>
      </c>
      <c r="D94" s="27" t="s">
        <v>62</v>
      </c>
      <c r="E94" s="27" t="s">
        <v>94</v>
      </c>
      <c r="F94" s="8"/>
      <c r="G94" s="8"/>
      <c r="H94" s="8"/>
      <c r="I94" s="8"/>
      <c r="J94" s="8"/>
      <c r="K94" s="8"/>
      <c r="L94" s="8"/>
      <c r="M94" s="8"/>
      <c r="N94" s="5"/>
    </row>
    <row r="95" spans="1:14" x14ac:dyDescent="0.25">
      <c r="A95" s="1"/>
      <c r="B95" s="5"/>
      <c r="C95" s="11" t="s">
        <v>12</v>
      </c>
      <c r="D95" s="22">
        <v>89661</v>
      </c>
      <c r="E95" s="35">
        <f>IF($D$97=0,,(D95/$D$97))</f>
        <v>0.95785526568809687</v>
      </c>
      <c r="F95" s="5"/>
      <c r="G95" s="5"/>
      <c r="H95" s="5"/>
      <c r="I95" s="5"/>
      <c r="J95" s="5"/>
      <c r="K95" s="5"/>
      <c r="L95" s="5"/>
      <c r="M95" s="5"/>
      <c r="N95" s="5"/>
    </row>
    <row r="96" spans="1:14" x14ac:dyDescent="0.25">
      <c r="A96" s="1"/>
      <c r="B96" s="5"/>
      <c r="C96" s="11" t="s">
        <v>39</v>
      </c>
      <c r="D96" s="22">
        <v>3945</v>
      </c>
      <c r="E96" s="35">
        <f>IF($D$97=0,,(D96/$D$97))</f>
        <v>4.2144734311903083E-2</v>
      </c>
      <c r="F96" s="5"/>
      <c r="G96" s="5"/>
      <c r="H96" s="5"/>
      <c r="I96" s="5"/>
      <c r="J96" s="5"/>
      <c r="K96" s="5"/>
      <c r="L96" s="5"/>
      <c r="M96" s="5"/>
      <c r="N96" s="5"/>
    </row>
    <row r="97" spans="1:14" x14ac:dyDescent="0.25">
      <c r="A97" s="1"/>
      <c r="B97" s="5"/>
      <c r="C97" s="20" t="s">
        <v>50</v>
      </c>
      <c r="D97" s="28">
        <f>SUM(D95:D96)</f>
        <v>93606</v>
      </c>
      <c r="E97" s="43">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5" t="s">
        <v>112</v>
      </c>
      <c r="D99" s="56"/>
      <c r="E99" s="56"/>
      <c r="F99" s="56"/>
      <c r="G99" s="56"/>
      <c r="H99" s="56"/>
      <c r="I99" s="56"/>
      <c r="J99" s="56"/>
      <c r="K99" s="56"/>
      <c r="L99" s="56"/>
      <c r="M99" s="56"/>
      <c r="N99" s="5"/>
    </row>
    <row r="100" spans="1:14" x14ac:dyDescent="0.25">
      <c r="B100" s="5"/>
      <c r="C100" s="5"/>
      <c r="D100" s="45"/>
      <c r="E100" s="5"/>
      <c r="F100" s="5"/>
      <c r="G100" s="5"/>
      <c r="H100" s="5"/>
      <c r="I100" s="5"/>
      <c r="J100" s="5"/>
      <c r="K100" s="5"/>
      <c r="L100" s="5"/>
      <c r="M100" s="5"/>
      <c r="N100" s="5"/>
    </row>
    <row r="101" spans="1:14" ht="30" x14ac:dyDescent="0.25">
      <c r="B101" s="5"/>
      <c r="C101" s="47" t="s">
        <v>108</v>
      </c>
      <c r="D101" s="48" t="s">
        <v>102</v>
      </c>
      <c r="E101" s="49" t="s">
        <v>103</v>
      </c>
      <c r="F101" s="5"/>
      <c r="G101" s="5"/>
      <c r="H101" s="5"/>
      <c r="I101" s="5"/>
      <c r="J101" s="5"/>
      <c r="K101" s="5"/>
      <c r="L101" s="5"/>
      <c r="M101" s="5"/>
      <c r="N101" s="5"/>
    </row>
    <row r="102" spans="1:14" x14ac:dyDescent="0.25">
      <c r="B102" s="5"/>
      <c r="C102" s="51" t="s">
        <v>104</v>
      </c>
      <c r="D102" s="59">
        <f>+D20</f>
        <v>130925</v>
      </c>
      <c r="E102" s="62">
        <v>77330.5</v>
      </c>
      <c r="F102" s="5"/>
      <c r="G102" s="5"/>
      <c r="H102" s="5"/>
      <c r="I102" s="5"/>
      <c r="J102" s="5"/>
      <c r="K102" s="5"/>
      <c r="L102" s="5"/>
      <c r="M102" s="5"/>
      <c r="N102" s="5"/>
    </row>
    <row r="103" spans="1:14" x14ac:dyDescent="0.25">
      <c r="B103" s="5"/>
      <c r="C103" s="51" t="s">
        <v>105</v>
      </c>
      <c r="D103" s="59"/>
      <c r="E103" s="62">
        <v>8718.5</v>
      </c>
      <c r="F103" s="5"/>
      <c r="G103" s="5"/>
      <c r="H103" s="5"/>
      <c r="I103" s="5"/>
      <c r="J103" s="5"/>
      <c r="K103" s="5"/>
      <c r="L103" s="5"/>
      <c r="M103" s="5"/>
      <c r="N103" s="5"/>
    </row>
    <row r="104" spans="1:14" x14ac:dyDescent="0.25">
      <c r="B104" s="5"/>
      <c r="C104" s="51" t="s">
        <v>106</v>
      </c>
      <c r="D104" s="60"/>
      <c r="E104" s="63"/>
      <c r="F104" s="5"/>
      <c r="G104" s="5"/>
      <c r="H104" s="5"/>
      <c r="I104" s="5"/>
      <c r="J104" s="5"/>
      <c r="K104" s="5"/>
      <c r="L104" s="5"/>
      <c r="M104" s="5"/>
      <c r="N104" s="5"/>
    </row>
    <row r="105" spans="1:14" x14ac:dyDescent="0.25">
      <c r="B105" s="5"/>
      <c r="C105" s="52" t="s">
        <v>30</v>
      </c>
      <c r="D105" s="61"/>
      <c r="E105" s="65">
        <v>7557.39</v>
      </c>
      <c r="F105" s="5"/>
      <c r="G105" s="5"/>
      <c r="H105" s="5"/>
      <c r="I105" s="5"/>
      <c r="J105" s="5"/>
      <c r="K105" s="5"/>
      <c r="L105" s="5"/>
      <c r="M105" s="5"/>
      <c r="N105" s="5"/>
    </row>
    <row r="106" spans="1:14" x14ac:dyDescent="0.25">
      <c r="B106" s="5"/>
      <c r="C106" s="50" t="s">
        <v>50</v>
      </c>
      <c r="D106" s="60">
        <f>SUM(D102:D105)</f>
        <v>130925</v>
      </c>
      <c r="E106" s="63">
        <f t="shared" ref="E106" si="10">SUM(E102:E105)</f>
        <v>93606.39</v>
      </c>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x14ac:dyDescent="0.25">
      <c r="B119" s="5"/>
      <c r="C119" s="5"/>
      <c r="D119" s="45"/>
      <c r="E119" s="5"/>
      <c r="F119" s="5"/>
      <c r="G119" s="5"/>
      <c r="H119" s="5"/>
      <c r="I119" s="5"/>
      <c r="J119" s="5"/>
      <c r="K119" s="5"/>
      <c r="L119" s="5"/>
      <c r="M119" s="5"/>
      <c r="N119" s="5"/>
    </row>
    <row r="120" spans="2:14" ht="30" x14ac:dyDescent="0.25">
      <c r="B120" s="5"/>
      <c r="C120" s="47" t="s">
        <v>109</v>
      </c>
      <c r="D120" s="48" t="s">
        <v>102</v>
      </c>
      <c r="E120" s="49" t="s">
        <v>103</v>
      </c>
      <c r="F120" s="5"/>
      <c r="G120" s="5"/>
      <c r="H120" s="5"/>
      <c r="I120" s="5"/>
      <c r="J120" s="5"/>
      <c r="K120" s="5"/>
      <c r="L120" s="5"/>
      <c r="M120" s="5"/>
      <c r="N120" s="5"/>
    </row>
    <row r="121" spans="2:14" x14ac:dyDescent="0.25">
      <c r="B121" s="5"/>
      <c r="C121" s="51" t="s">
        <v>39</v>
      </c>
      <c r="D121" s="59">
        <f>+D34</f>
        <v>71375.692909999998</v>
      </c>
      <c r="E121" s="62">
        <f>+D96</f>
        <v>3945</v>
      </c>
      <c r="F121" s="6"/>
      <c r="G121" s="5"/>
      <c r="H121" s="5"/>
      <c r="I121" s="5"/>
      <c r="J121" s="5"/>
      <c r="K121" s="5"/>
      <c r="L121" s="5"/>
      <c r="M121" s="5"/>
      <c r="N121" s="5"/>
    </row>
    <row r="122" spans="2:14" x14ac:dyDescent="0.25">
      <c r="B122" s="5"/>
      <c r="C122" s="51" t="s">
        <v>12</v>
      </c>
      <c r="D122" s="60">
        <f>+D35+D18</f>
        <v>59549.378720000001</v>
      </c>
      <c r="E122" s="63">
        <f>+D95</f>
        <v>89661</v>
      </c>
      <c r="F122" s="6"/>
      <c r="G122" s="5"/>
      <c r="H122" s="5"/>
      <c r="I122" s="5"/>
      <c r="J122" s="5"/>
      <c r="K122" s="5"/>
      <c r="L122" s="5"/>
      <c r="M122" s="5"/>
      <c r="N122" s="5"/>
    </row>
    <row r="123" spans="2:14" x14ac:dyDescent="0.25">
      <c r="B123" s="5"/>
      <c r="C123" s="52" t="s">
        <v>107</v>
      </c>
      <c r="D123" s="61"/>
      <c r="E123" s="64"/>
      <c r="F123" s="5"/>
      <c r="G123" s="5"/>
      <c r="H123" s="5"/>
      <c r="I123" s="5"/>
      <c r="J123" s="5"/>
      <c r="K123" s="5"/>
      <c r="L123" s="5"/>
      <c r="M123" s="5"/>
      <c r="N123" s="5"/>
    </row>
    <row r="124" spans="2:14" x14ac:dyDescent="0.25">
      <c r="B124" s="5"/>
      <c r="C124" s="50" t="s">
        <v>50</v>
      </c>
      <c r="D124" s="60">
        <f t="shared" ref="D124:E124" si="11">SUM(D121:D123)</f>
        <v>130925.07162999999</v>
      </c>
      <c r="E124" s="63">
        <f t="shared" si="11"/>
        <v>93606</v>
      </c>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4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Nadjari Dayan</cp:lastModifiedBy>
  <cp:lastPrinted>2014-08-25T07:17:35Z</cp:lastPrinted>
  <dcterms:created xsi:type="dcterms:W3CDTF">2012-02-01T12:08:15Z</dcterms:created>
  <dcterms:modified xsi:type="dcterms:W3CDTF">2015-04-30T10:02:37Z</dcterms:modified>
</cp:coreProperties>
</file>