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14340" windowHeight="11340"/>
  </bookViews>
  <sheets>
    <sheet name="Template" sheetId="6" r:id="rId1"/>
    <sheet name="Glossary" sheetId="7" r:id="rId2"/>
  </sheets>
  <definedNames>
    <definedName name="_xlnm.Print_Area" localSheetId="1">Glossary!#REF!</definedName>
    <definedName name="_xlnm.Print_Area" localSheetId="0">Template!$C$2:$M$139</definedName>
  </definedNames>
  <calcPr calcId="145621"/>
</workbook>
</file>

<file path=xl/calcChain.xml><?xml version="1.0" encoding="utf-8"?>
<calcChain xmlns="http://schemas.openxmlformats.org/spreadsheetml/2006/main">
  <c r="L93" i="6" l="1"/>
  <c r="D89" i="6" l="1"/>
  <c r="D35" i="6" l="1"/>
  <c r="M41" i="6" l="1"/>
  <c r="D42" i="6" s="1"/>
  <c r="M45" i="6" l="1"/>
  <c r="D46" i="6" s="1"/>
  <c r="H58" i="6" l="1"/>
  <c r="D20" i="6" l="1"/>
  <c r="D121" i="6" l="1"/>
  <c r="E122" i="6" l="1"/>
  <c r="E121" i="6"/>
  <c r="D122" i="6"/>
  <c r="E124" i="6" l="1"/>
  <c r="D124" i="6"/>
  <c r="E108" i="6"/>
  <c r="D30" i="6"/>
  <c r="E30" i="6" s="1"/>
  <c r="J94" i="6"/>
  <c r="D99" i="6"/>
  <c r="E97" i="6" s="1"/>
  <c r="I53" i="6"/>
  <c r="I54" i="6" s="1"/>
  <c r="K36" i="6"/>
  <c r="L34" i="6" s="1"/>
  <c r="D36" i="6"/>
  <c r="E36" i="6" s="1"/>
  <c r="K31" i="6"/>
  <c r="L30" i="6" s="1"/>
  <c r="E46" i="6" l="1"/>
  <c r="I46" i="6"/>
  <c r="F46" i="6"/>
  <c r="G46" i="6"/>
  <c r="K46" i="6"/>
  <c r="H46" i="6"/>
  <c r="L46" i="6"/>
  <c r="J46" i="6"/>
  <c r="E42" i="6"/>
  <c r="I42" i="6"/>
  <c r="F42" i="6"/>
  <c r="J42" i="6"/>
  <c r="G42" i="6"/>
  <c r="K42" i="6"/>
  <c r="H42" i="6"/>
  <c r="L35" i="6"/>
  <c r="D104" i="6"/>
  <c r="D108" i="6" s="1"/>
  <c r="E23" i="6"/>
  <c r="E27" i="6"/>
  <c r="E24" i="6"/>
  <c r="L94" i="6"/>
  <c r="D94" i="6"/>
  <c r="D59" i="6"/>
  <c r="K94" i="6"/>
  <c r="E94" i="6"/>
  <c r="E29" i="6"/>
  <c r="L27" i="6"/>
  <c r="I94" i="6"/>
  <c r="E25" i="6"/>
  <c r="G94" i="6"/>
  <c r="H59" i="6"/>
  <c r="L23" i="6"/>
  <c r="F54" i="6"/>
  <c r="G59" i="6"/>
  <c r="L31" i="6"/>
  <c r="H94" i="6"/>
  <c r="E26" i="6"/>
  <c r="F59" i="6"/>
  <c r="E59" i="6"/>
  <c r="E28" i="6"/>
  <c r="D54" i="6"/>
  <c r="H54" i="6"/>
  <c r="L25" i="6"/>
  <c r="L29" i="6"/>
  <c r="E35" i="6"/>
  <c r="L36" i="6"/>
  <c r="E99" i="6"/>
  <c r="G54" i="6"/>
  <c r="L24" i="6"/>
  <c r="L28" i="6"/>
  <c r="E34" i="6"/>
  <c r="F94" i="6"/>
  <c r="E98" i="6"/>
  <c r="M46" i="6"/>
  <c r="E54" i="6"/>
  <c r="L26" i="6"/>
  <c r="M42" i="6"/>
  <c r="L42" i="6"/>
</calcChain>
</file>

<file path=xl/sharedStrings.xml><?xml version="1.0" encoding="utf-8"?>
<sst xmlns="http://schemas.openxmlformats.org/spreadsheetml/2006/main" count="258" uniqueCount="168">
  <si>
    <t>Seasoning</t>
  </si>
  <si>
    <t>S&amp;P</t>
  </si>
  <si>
    <t>Moody's</t>
  </si>
  <si>
    <t>Fitch</t>
  </si>
  <si>
    <t>ISIN</t>
  </si>
  <si>
    <t>10-20%</t>
  </si>
  <si>
    <t>20-30%</t>
  </si>
  <si>
    <t>30-40%</t>
  </si>
  <si>
    <t>40-50%</t>
  </si>
  <si>
    <t>50-60%</t>
  </si>
  <si>
    <t>75%-</t>
  </si>
  <si>
    <t>Fixed</t>
  </si>
  <si>
    <t>31-60 d</t>
  </si>
  <si>
    <t>Issuer:</t>
  </si>
  <si>
    <t>Owner:</t>
  </si>
  <si>
    <t xml:space="preserve">Controlling authority: </t>
  </si>
  <si>
    <t>Domestic benchmark in SEK</t>
  </si>
  <si>
    <t>Issue date</t>
  </si>
  <si>
    <t>Coupon</t>
  </si>
  <si>
    <t>Currency</t>
  </si>
  <si>
    <t>Other benchmark</t>
  </si>
  <si>
    <t xml:space="preserve">Other bonds </t>
  </si>
  <si>
    <t>Total of outstanding bonds</t>
  </si>
  <si>
    <t>Total</t>
  </si>
  <si>
    <t>Interest rate type</t>
  </si>
  <si>
    <t>Cover pool</t>
  </si>
  <si>
    <t>Included assets</t>
  </si>
  <si>
    <t>Loans</t>
  </si>
  <si>
    <t>Other</t>
  </si>
  <si>
    <t>Type of collateral</t>
  </si>
  <si>
    <t>Single -family housing</t>
  </si>
  <si>
    <t>Tenant owner rights</t>
  </si>
  <si>
    <t>Multi-family housing</t>
  </si>
  <si>
    <t>Forest &amp; agricultural</t>
  </si>
  <si>
    <t>Public</t>
  </si>
  <si>
    <t>Commercial</t>
  </si>
  <si>
    <t>Regional distribution</t>
  </si>
  <si>
    <t>Floating</t>
  </si>
  <si>
    <t>Amortizing</t>
  </si>
  <si>
    <t>Interest only</t>
  </si>
  <si>
    <t>Outside Sweden</t>
  </si>
  <si>
    <t>Cover pool items</t>
  </si>
  <si>
    <t>Number of loans</t>
  </si>
  <si>
    <t>Number of clients</t>
  </si>
  <si>
    <t>Average loan size</t>
  </si>
  <si>
    <t>Credit quality</t>
  </si>
  <si>
    <t>Sum</t>
  </si>
  <si>
    <t>Key ratios</t>
  </si>
  <si>
    <t>Number of properties</t>
  </si>
  <si>
    <t>Long Rating</t>
  </si>
  <si>
    <t>Covered bond</t>
  </si>
  <si>
    <t>Issuer</t>
  </si>
  <si>
    <t>Owner</t>
  </si>
  <si>
    <t>Opening date</t>
  </si>
  <si>
    <t>Loan volume, MSEK</t>
  </si>
  <si>
    <t>Amount, MSEK</t>
  </si>
  <si>
    <t>South Sweden</t>
  </si>
  <si>
    <t>West Sweden</t>
  </si>
  <si>
    <t>North Sweden</t>
  </si>
  <si>
    <t>East Sweden</t>
  </si>
  <si>
    <t xml:space="preserve"> of which repos</t>
  </si>
  <si>
    <t>Supplemental assets</t>
  </si>
  <si>
    <t>Tenant owner associations</t>
  </si>
  <si>
    <t>Greater Gothenburg</t>
  </si>
  <si>
    <t>Greater Malmoe</t>
  </si>
  <si>
    <t>Greater Stockholm</t>
  </si>
  <si>
    <t>60-70%</t>
  </si>
  <si>
    <t>70-75%</t>
  </si>
  <si>
    <t>0-12 M</t>
  </si>
  <si>
    <t>12-24 M</t>
  </si>
  <si>
    <t>24-36 M</t>
  </si>
  <si>
    <t>36-60 M</t>
  </si>
  <si>
    <t>60 M -</t>
  </si>
  <si>
    <t>1-30 d</t>
  </si>
  <si>
    <t>Report date</t>
  </si>
  <si>
    <t xml:space="preserve">Issuer </t>
  </si>
  <si>
    <t>Bonds</t>
  </si>
  <si>
    <t>Sida 1</t>
  </si>
  <si>
    <t>Sida 3</t>
  </si>
  <si>
    <t>Sida 2</t>
  </si>
  <si>
    <t>Loan volume, %</t>
  </si>
  <si>
    <t>Share of  loan volume, %</t>
  </si>
  <si>
    <t>Total, %</t>
  </si>
  <si>
    <t>Amount, %</t>
  </si>
  <si>
    <t>61-90 d</t>
  </si>
  <si>
    <t>&gt;90 d</t>
  </si>
  <si>
    <t>Pool assets</t>
  </si>
  <si>
    <t>Covered bonds</t>
  </si>
  <si>
    <t>SEK</t>
  </si>
  <si>
    <t>EUR</t>
  </si>
  <si>
    <t>USD</t>
  </si>
  <si>
    <t xml:space="preserve">Capped floating </t>
  </si>
  <si>
    <t>Currency risk, MSEK</t>
  </si>
  <si>
    <t>Interest rate risk, MSEK</t>
  </si>
  <si>
    <t>Average loan size, SEK</t>
  </si>
  <si>
    <t>Compliant with CRR art. 129.7</t>
  </si>
  <si>
    <t>Hedging and risk</t>
  </si>
  <si>
    <t>OC</t>
  </si>
  <si>
    <t>&lt; 10%</t>
  </si>
  <si>
    <t>LTV, %</t>
  </si>
  <si>
    <t>Repayment type</t>
  </si>
  <si>
    <t>LTV</t>
  </si>
  <si>
    <t>Maturity buckets</t>
  </si>
  <si>
    <t xml:space="preserve">Average life </t>
  </si>
  <si>
    <t>Legal maturity</t>
  </si>
  <si>
    <t>Sceduled maturity</t>
  </si>
  <si>
    <t>Maturity type</t>
  </si>
  <si>
    <t>Impaired loans, %</t>
  </si>
  <si>
    <t>version 7.6</t>
  </si>
  <si>
    <t>The Pool</t>
  </si>
  <si>
    <t>Terms</t>
  </si>
  <si>
    <t>Explanation</t>
  </si>
  <si>
    <t>In accordance with Swedish law it is possible to include different types of assets in the pool. The table shows the loan volume specified by type of collateral.</t>
  </si>
  <si>
    <t>Floating refers to loans for which the interest rate is contractually fixed for a period of three months or shorter. Other loans are considered as fixed.</t>
  </si>
  <si>
    <r>
      <t xml:space="preserve">If the borrower is amortizing on one loan in the pool, all loans in the pool related to that borrower and secured by the same collateral are categorized as amortizing. All other loans are categorized as </t>
    </r>
    <r>
      <rPr>
        <i/>
        <sz val="12"/>
        <color rgb="FF000000"/>
        <rFont val="Calibri"/>
        <family val="2"/>
        <scheme val="minor"/>
      </rPr>
      <t>Interest only</t>
    </r>
    <r>
      <rPr>
        <sz val="12"/>
        <color rgb="FF000000"/>
        <rFont val="Calibri"/>
        <family val="2"/>
        <scheme val="minor"/>
      </rPr>
      <t xml:space="preserve">. </t>
    </r>
  </si>
  <si>
    <t>Loans are distributed to LTV-buckets in the way that is described on our web site: http://www.ascb.se/sites/default/files/LoanToValueForSwedishCoverPools_20100305_mark-1.doc</t>
  </si>
  <si>
    <t>LTV-limits</t>
  </si>
  <si>
    <t>Residential 75%, Agricultural 70%, Commercial 60% (max 10% of cover pool)</t>
  </si>
  <si>
    <t xml:space="preserve">Maturity for loans is the time remaining to the next reset of interest rate. </t>
  </si>
  <si>
    <t>Average life</t>
  </si>
  <si>
    <t xml:space="preserve">Average life according to actual outcome of amortizations and repayments on the outstanding loans during the last ten years. </t>
  </si>
  <si>
    <t>The length of time since a loan was created. In the template the issuer has two options when it comes to how this information should be presented. The issuer can chose between per property or per loan. If the seasoning is per property it means that it is the date when the collateral was provided to the bank that is accounted for. If it is per loan it is the origination date of the loan that is accounted for. (The alternative that has been chosen will be recognized beside the table.)</t>
  </si>
  <si>
    <t>Non-performing loans</t>
  </si>
  <si>
    <t>A loan where interest, repayments or overdrafts have been due for payment for more than 60 days</t>
  </si>
  <si>
    <t>A loan where payments will probably not be met according to the conditions of the contract. A loan is not impaired if there is collateral that covers the principal amount, interest and penalties for late payments by a satisfactory margin.</t>
  </si>
  <si>
    <t>The amount by which the cover pool exceeds the nominal outstanding amount of the bonds.</t>
  </si>
  <si>
    <t>Substitute collateral</t>
  </si>
  <si>
    <t>Maximum 20% of total cover pool (up to 30% within limited period with special approval from the SFSA)</t>
  </si>
  <si>
    <t>Supervisory body</t>
  </si>
  <si>
    <t>Swedish Financial Supervisory Authority (Finansinspektionen) "SFSA"</t>
  </si>
  <si>
    <r>
      <t>The</t>
    </r>
    <r>
      <rPr>
        <i/>
        <sz val="12"/>
        <color rgb="FF000000"/>
        <rFont val="Calibri"/>
        <family val="2"/>
        <scheme val="minor"/>
      </rPr>
      <t xml:space="preserve"> </t>
    </r>
    <r>
      <rPr>
        <b/>
        <sz val="14"/>
        <color rgb="FF000000"/>
        <rFont val="Arial"/>
        <family val="2"/>
      </rPr>
      <t>Bonds</t>
    </r>
  </si>
  <si>
    <t xml:space="preserve">The nominal outstanding amount of bonds that are in the register for covered bonds. </t>
  </si>
  <si>
    <t>The date when the principal amount becomes due</t>
  </si>
  <si>
    <t>Scheduled maturity</t>
  </si>
  <si>
    <t xml:space="preserve">For hard bullets it is the same as for Legal maturity. For soft bullets it is the maturity if no extension options are used. </t>
  </si>
  <si>
    <t>Floating refers to bonds for which the interest rate is contractually fixed for a period of less than one year. Other bonds are considered as fixed.</t>
  </si>
  <si>
    <t>Soft or hard bullets</t>
  </si>
  <si>
    <t xml:space="preserve">The nominal outstanding amount of bonds is distributed in maturity buckets based on Scheduled maturity.  </t>
  </si>
  <si>
    <t>Länsförsäkringar Bank AB</t>
  </si>
  <si>
    <t>Länsförsäkringar Hypotek AB</t>
  </si>
  <si>
    <t>Swedish Financial Supervisory Authority</t>
  </si>
  <si>
    <t>Yes</t>
  </si>
  <si>
    <t>AAA/Stable</t>
  </si>
  <si>
    <t>N/A</t>
  </si>
  <si>
    <t>A/Stable</t>
  </si>
  <si>
    <t>Aaa/Stable</t>
  </si>
  <si>
    <t>SE0004868875</t>
  </si>
  <si>
    <t>SE0005306982</t>
  </si>
  <si>
    <t>SE0005498714</t>
  </si>
  <si>
    <t>SE0006543328</t>
  </si>
  <si>
    <t>SE0007278429</t>
  </si>
  <si>
    <t>XS1046273667</t>
  </si>
  <si>
    <t>XS1222454032</t>
  </si>
  <si>
    <t>Hard bullet</t>
  </si>
  <si>
    <t>XS1394065756</t>
  </si>
  <si>
    <t>Hard Bullet</t>
  </si>
  <si>
    <t>A1/Stable</t>
  </si>
  <si>
    <t>Past due</t>
  </si>
  <si>
    <t>SE0009190390</t>
  </si>
  <si>
    <t>XS0926822189</t>
  </si>
  <si>
    <t>XS1578113125</t>
  </si>
  <si>
    <t>SE0010298190</t>
  </si>
  <si>
    <t>2026-</t>
  </si>
  <si>
    <t>2023-2027</t>
  </si>
  <si>
    <t>2028-2032</t>
  </si>
  <si>
    <t>2033-</t>
  </si>
  <si>
    <t>28/02/2018</t>
  </si>
  <si>
    <t xml:space="preserve"> </t>
  </si>
</sst>
</file>

<file path=xl/styles.xml><?xml version="1.0" encoding="utf-8"?>
<styleSheet xmlns="http://schemas.openxmlformats.org/spreadsheetml/2006/main" xmlns:mc="http://schemas.openxmlformats.org/markup-compatibility/2006" xmlns:x14ac="http://schemas.microsoft.com/office/spreadsheetml/2009/9/ac" mc:Ignorable="x14ac">
  <fonts count="22" x14ac:knownFonts="1">
    <font>
      <sz val="11"/>
      <color theme="1"/>
      <name val="Calibri"/>
      <family val="2"/>
      <scheme val="minor"/>
    </font>
    <font>
      <sz val="11"/>
      <color theme="1"/>
      <name val="Calibri"/>
      <family val="2"/>
      <scheme val="minor"/>
    </font>
    <font>
      <sz val="11"/>
      <name val="Calibri"/>
      <family val="2"/>
      <scheme val="minor"/>
    </font>
    <font>
      <b/>
      <sz val="11"/>
      <name val="Calibri"/>
      <family val="2"/>
      <scheme val="minor"/>
    </font>
    <font>
      <sz val="11"/>
      <color rgb="FFFFFFFF"/>
      <name val="Calibri"/>
      <family val="2"/>
      <scheme val="minor"/>
    </font>
    <font>
      <sz val="11"/>
      <color rgb="FF3660A8"/>
      <name val="Calibri"/>
      <family val="2"/>
      <scheme val="minor"/>
    </font>
    <font>
      <i/>
      <sz val="8"/>
      <name val="Calibri"/>
      <family val="2"/>
      <scheme val="minor"/>
    </font>
    <font>
      <b/>
      <sz val="14"/>
      <name val="Calibri"/>
      <family val="2"/>
      <scheme val="minor"/>
    </font>
    <font>
      <b/>
      <sz val="11"/>
      <color rgb="FF000000"/>
      <name val="Arial"/>
      <family val="2"/>
    </font>
    <font>
      <sz val="11"/>
      <color rgb="FF000000"/>
      <name val="Arial"/>
      <family val="2"/>
    </font>
    <font>
      <b/>
      <sz val="14"/>
      <color rgb="FF000000"/>
      <name val="Arial"/>
      <family val="2"/>
    </font>
    <font>
      <i/>
      <sz val="12"/>
      <color rgb="FF000000"/>
      <name val="Calibri"/>
      <family val="2"/>
      <scheme val="minor"/>
    </font>
    <font>
      <sz val="12"/>
      <color rgb="FF000000"/>
      <name val="Calibri"/>
      <family val="2"/>
      <scheme val="minor"/>
    </font>
    <font>
      <sz val="11"/>
      <color rgb="FF000000"/>
      <name val="Calibri"/>
      <family val="2"/>
      <scheme val="minor"/>
    </font>
    <font>
      <sz val="12"/>
      <name val="Calibri"/>
      <family val="2"/>
      <scheme val="minor"/>
    </font>
    <font>
      <i/>
      <sz val="12"/>
      <name val="Calibri"/>
      <family val="2"/>
      <scheme val="minor"/>
    </font>
    <font>
      <sz val="11"/>
      <color rgb="FF00B0F0"/>
      <name val="Calibri"/>
      <family val="2"/>
      <scheme val="minor"/>
    </font>
    <font>
      <sz val="12"/>
      <color theme="1"/>
      <name val="Calibri"/>
      <family val="2"/>
      <scheme val="minor"/>
    </font>
    <font>
      <i/>
      <sz val="12"/>
      <color theme="1"/>
      <name val="Calibri"/>
      <family val="2"/>
      <scheme val="minor"/>
    </font>
    <font>
      <b/>
      <sz val="11"/>
      <color theme="1"/>
      <name val="Calibri"/>
      <family val="2"/>
      <scheme val="minor"/>
    </font>
    <font>
      <sz val="10"/>
      <name val="Calibri"/>
      <family val="2"/>
      <scheme val="minor"/>
    </font>
    <font>
      <sz val="10"/>
      <name val="Arial"/>
    </font>
  </fonts>
  <fills count="5">
    <fill>
      <patternFill patternType="none"/>
    </fill>
    <fill>
      <patternFill patternType="gray125"/>
    </fill>
    <fill>
      <patternFill patternType="solid">
        <fgColor rgb="FFDDDDDD"/>
        <bgColor indexed="64"/>
      </patternFill>
    </fill>
    <fill>
      <patternFill patternType="solid">
        <fgColor rgb="FFFFFFFF"/>
        <bgColor indexed="64"/>
      </patternFill>
    </fill>
    <fill>
      <patternFill patternType="solid">
        <fgColor theme="0"/>
        <bgColor indexed="64"/>
      </patternFill>
    </fill>
  </fills>
  <borders count="26">
    <border>
      <left/>
      <right/>
      <top/>
      <bottom/>
      <diagonal/>
    </border>
    <border>
      <left style="thin">
        <color rgb="FFDDDDDD"/>
      </left>
      <right style="thin">
        <color rgb="FFDDDDDD"/>
      </right>
      <top style="thin">
        <color rgb="FFDDDDDD"/>
      </top>
      <bottom style="thin">
        <color rgb="FFDDDDDD"/>
      </bottom>
      <diagonal/>
    </border>
    <border>
      <left style="thin">
        <color rgb="FFDDDDDD"/>
      </left>
      <right/>
      <top style="thin">
        <color rgb="FFDDDDDD"/>
      </top>
      <bottom/>
      <diagonal/>
    </border>
    <border>
      <left/>
      <right/>
      <top style="thin">
        <color rgb="FFDDDDDD"/>
      </top>
      <bottom/>
      <diagonal/>
    </border>
    <border>
      <left/>
      <right style="thin">
        <color rgb="FFDDDDDD"/>
      </right>
      <top style="thin">
        <color rgb="FFDDDDDD"/>
      </top>
      <bottom/>
      <diagonal/>
    </border>
    <border>
      <left style="thin">
        <color rgb="FFDDDDDD"/>
      </left>
      <right/>
      <top/>
      <bottom/>
      <diagonal/>
    </border>
    <border>
      <left/>
      <right style="thin">
        <color rgb="FFDDDDDD"/>
      </right>
      <top/>
      <bottom/>
      <diagonal/>
    </border>
    <border>
      <left style="thin">
        <color rgb="FFDDDDDD"/>
      </left>
      <right/>
      <top/>
      <bottom style="thin">
        <color rgb="FFDDDDDD"/>
      </bottom>
      <diagonal/>
    </border>
    <border>
      <left/>
      <right/>
      <top/>
      <bottom style="thin">
        <color rgb="FFDDDDDD"/>
      </bottom>
      <diagonal/>
    </border>
    <border>
      <left/>
      <right style="thin">
        <color rgb="FFDDDDDD"/>
      </right>
      <top/>
      <bottom style="thin">
        <color rgb="FFDDDDDD"/>
      </bottom>
      <diagonal/>
    </border>
    <border>
      <left style="thin">
        <color rgb="FFDDDDDD"/>
      </left>
      <right/>
      <top style="thin">
        <color rgb="FFDDDDDD"/>
      </top>
      <bottom style="thin">
        <color rgb="FFDDDDDD"/>
      </bottom>
      <diagonal/>
    </border>
    <border>
      <left style="thin">
        <color rgb="FFDDDDDD"/>
      </left>
      <right style="thin">
        <color rgb="FFDDDDDD"/>
      </right>
      <top style="thin">
        <color rgb="FFDDDDDD"/>
      </top>
      <bottom/>
      <diagonal/>
    </border>
    <border>
      <left/>
      <right/>
      <top style="thin">
        <color rgb="FFDDDDDD"/>
      </top>
      <bottom style="thin">
        <color rgb="FFDDDDDD"/>
      </bottom>
      <diagonal/>
    </border>
    <border>
      <left style="thin">
        <color theme="0" tint="-0.24994659260841701"/>
      </left>
      <right/>
      <top style="thin">
        <color theme="0" tint="-0.24994659260841701"/>
      </top>
      <bottom style="thin">
        <color indexed="64"/>
      </bottom>
      <diagonal/>
    </border>
    <border>
      <left style="thin">
        <color indexed="64"/>
      </left>
      <right style="thin">
        <color theme="0" tint="-0.24994659260841701"/>
      </right>
      <top style="thin">
        <color theme="0" tint="-0.24994659260841701"/>
      </top>
      <bottom style="thin">
        <color indexed="64"/>
      </bottom>
      <diagonal/>
    </border>
    <border>
      <left style="thin">
        <color theme="0" tint="-0.24994659260841701"/>
      </left>
      <right/>
      <top/>
      <bottom style="thin">
        <color theme="0" tint="-0.24994659260841701"/>
      </bottom>
      <diagonal/>
    </border>
    <border>
      <left style="thin">
        <color indexed="64"/>
      </left>
      <right style="thin">
        <color theme="0" tint="-0.24994659260841701"/>
      </right>
      <top/>
      <bottom style="thin">
        <color theme="0" tint="-0.24994659260841701"/>
      </bottom>
      <diagonal/>
    </border>
    <border>
      <left style="thin">
        <color rgb="FFDDDDDD"/>
      </left>
      <right/>
      <top style="thin">
        <color rgb="FFDDDDDD"/>
      </top>
      <bottom style="thin">
        <color indexed="64"/>
      </bottom>
      <diagonal/>
    </border>
    <border>
      <left style="thin">
        <color indexed="64"/>
      </left>
      <right style="thin">
        <color rgb="FFDDDDDD"/>
      </right>
      <top style="thin">
        <color rgb="FFDDDDDD"/>
      </top>
      <bottom style="thin">
        <color rgb="FFDDDDDD"/>
      </bottom>
      <diagonal/>
    </border>
    <border>
      <left style="thin">
        <color theme="0" tint="-0.24994659260841701"/>
      </left>
      <right style="thin">
        <color rgb="FFDDDDDD"/>
      </right>
      <top style="thin">
        <color rgb="FFDDDDDD"/>
      </top>
      <bottom style="thin">
        <color indexed="64"/>
      </bottom>
      <diagonal/>
    </border>
    <border>
      <left style="thin">
        <color rgb="FFDDDDDD"/>
      </left>
      <right style="thin">
        <color rgb="FFDDDDDD"/>
      </right>
      <top/>
      <bottom style="thin">
        <color rgb="FFDDDDDD"/>
      </bottom>
      <diagonal/>
    </border>
    <border>
      <left style="thin">
        <color rgb="FFDDDDDD"/>
      </left>
      <right style="thin">
        <color rgb="FFDDDDDD"/>
      </right>
      <top style="thin">
        <color rgb="FFDDDDDD"/>
      </top>
      <bottom style="thin">
        <color indexed="64"/>
      </bottom>
      <diagonal/>
    </border>
    <border>
      <left style="thin">
        <color theme="0" tint="-0.24994659260841701"/>
      </left>
      <right/>
      <top/>
      <bottom style="thin">
        <color indexed="64"/>
      </bottom>
      <diagonal/>
    </border>
    <border>
      <left style="thin">
        <color indexed="64"/>
      </left>
      <right style="thin">
        <color theme="0" tint="-0.24994659260841701"/>
      </right>
      <top/>
      <bottom style="thin">
        <color indexed="64"/>
      </bottom>
      <diagonal/>
    </border>
    <border>
      <left style="thin">
        <color theme="0" tint="-0.24994659260841701"/>
      </left>
      <right style="thin">
        <color rgb="FFDDDDDD"/>
      </right>
      <top/>
      <bottom style="thin">
        <color indexed="64"/>
      </bottom>
      <diagonal/>
    </border>
    <border>
      <left style="thin">
        <color indexed="64"/>
      </left>
      <right style="thin">
        <color rgb="FFDDDDDD"/>
      </right>
      <top style="thin">
        <color rgb="FFDDDDDD"/>
      </top>
      <bottom style="thin">
        <color indexed="64"/>
      </bottom>
      <diagonal/>
    </border>
  </borders>
  <cellStyleXfs count="6">
    <xf numFmtId="0" fontId="0" fillId="0" borderId="0"/>
    <xf numFmtId="9" fontId="1" fillId="0" borderId="0" applyFont="0" applyFill="0" applyBorder="0" applyAlignment="0" applyProtection="0"/>
    <xf numFmtId="3" fontId="3" fillId="0" borderId="1"/>
    <xf numFmtId="0" fontId="21" fillId="0" borderId="0"/>
    <xf numFmtId="0" fontId="1" fillId="0" borderId="0"/>
    <xf numFmtId="0" fontId="1" fillId="0" borderId="0"/>
  </cellStyleXfs>
  <cellXfs count="111">
    <xf numFmtId="0" fontId="0" fillId="0" borderId="0" xfId="0"/>
    <xf numFmtId="0" fontId="2" fillId="2" borderId="0" xfId="0" applyFont="1" applyFill="1" applyBorder="1"/>
    <xf numFmtId="0" fontId="5" fillId="2" borderId="0" xfId="0" applyFont="1" applyFill="1" applyBorder="1"/>
    <xf numFmtId="0" fontId="3" fillId="2" borderId="0" xfId="0" applyFont="1" applyFill="1" applyBorder="1"/>
    <xf numFmtId="0" fontId="2" fillId="2" borderId="0" xfId="0" applyFont="1" applyFill="1"/>
    <xf numFmtId="0" fontId="6" fillId="2" borderId="0" xfId="0" applyFont="1" applyFill="1" applyBorder="1" applyAlignment="1">
      <alignment vertical="top"/>
    </xf>
    <xf numFmtId="0" fontId="2" fillId="3" borderId="0" xfId="0" applyFont="1" applyFill="1" applyBorder="1"/>
    <xf numFmtId="3" fontId="2" fillId="3" borderId="0" xfId="0" applyNumberFormat="1" applyFont="1" applyFill="1" applyBorder="1"/>
    <xf numFmtId="0" fontId="3" fillId="3" borderId="0" xfId="0" applyFont="1" applyFill="1" applyBorder="1" applyAlignment="1">
      <alignment wrapText="1"/>
    </xf>
    <xf numFmtId="0" fontId="2" fillId="3" borderId="0" xfId="0" applyFont="1" applyFill="1" applyBorder="1" applyAlignment="1">
      <alignment wrapText="1"/>
    </xf>
    <xf numFmtId="10" fontId="2" fillId="3" borderId="0" xfId="1" applyNumberFormat="1" applyFont="1" applyFill="1" applyBorder="1"/>
    <xf numFmtId="0" fontId="2" fillId="3" borderId="0" xfId="0" applyFont="1" applyFill="1" applyBorder="1" applyAlignment="1">
      <alignment horizontal="right" wrapText="1"/>
    </xf>
    <xf numFmtId="0" fontId="2" fillId="3" borderId="1" xfId="0" applyFont="1" applyFill="1" applyBorder="1"/>
    <xf numFmtId="0" fontId="2" fillId="3" borderId="2" xfId="0" applyFont="1" applyFill="1" applyBorder="1"/>
    <xf numFmtId="0" fontId="2" fillId="3" borderId="3" xfId="0" applyFont="1" applyFill="1" applyBorder="1"/>
    <xf numFmtId="0" fontId="2" fillId="3" borderId="4" xfId="0" applyFont="1" applyFill="1" applyBorder="1"/>
    <xf numFmtId="0" fontId="2" fillId="3" borderId="5" xfId="0" applyFont="1" applyFill="1" applyBorder="1"/>
    <xf numFmtId="0" fontId="2" fillId="3" borderId="6" xfId="0" applyFont="1" applyFill="1" applyBorder="1"/>
    <xf numFmtId="0" fontId="2" fillId="3" borderId="7" xfId="0" applyFont="1" applyFill="1" applyBorder="1"/>
    <xf numFmtId="0" fontId="2" fillId="3" borderId="8" xfId="0" applyFont="1" applyFill="1" applyBorder="1"/>
    <xf numFmtId="0" fontId="2" fillId="3" borderId="9" xfId="0" applyFont="1" applyFill="1" applyBorder="1"/>
    <xf numFmtId="0" fontId="3" fillId="3" borderId="1" xfId="0" applyFont="1" applyFill="1" applyBorder="1"/>
    <xf numFmtId="0" fontId="3" fillId="2" borderId="1" xfId="0" applyFont="1" applyFill="1" applyBorder="1"/>
    <xf numFmtId="3" fontId="2" fillId="3" borderId="1" xfId="0" applyNumberFormat="1" applyFont="1" applyFill="1" applyBorder="1"/>
    <xf numFmtId="3" fontId="3" fillId="3" borderId="1" xfId="0" applyNumberFormat="1" applyFont="1" applyFill="1" applyBorder="1"/>
    <xf numFmtId="0" fontId="2" fillId="2" borderId="1" xfId="0" applyFont="1" applyFill="1" applyBorder="1"/>
    <xf numFmtId="0" fontId="3" fillId="3" borderId="1" xfId="0" applyFont="1" applyFill="1" applyBorder="1" applyAlignment="1">
      <alignment wrapText="1"/>
    </xf>
    <xf numFmtId="0" fontId="2" fillId="3" borderId="1" xfId="0" applyFont="1" applyFill="1" applyBorder="1" applyAlignment="1">
      <alignment wrapText="1"/>
    </xf>
    <xf numFmtId="0" fontId="3" fillId="2" borderId="1" xfId="0" applyFont="1" applyFill="1" applyBorder="1" applyAlignment="1">
      <alignment wrapText="1"/>
    </xf>
    <xf numFmtId="0" fontId="3" fillId="2" borderId="1" xfId="0" applyFont="1" applyFill="1" applyBorder="1" applyAlignment="1">
      <alignment horizontal="right" wrapText="1"/>
    </xf>
    <xf numFmtId="3" fontId="3" fillId="3" borderId="1" xfId="2" applyFill="1" applyBorder="1"/>
    <xf numFmtId="0" fontId="2" fillId="3" borderId="11" xfId="0" applyFont="1" applyFill="1" applyBorder="1"/>
    <xf numFmtId="0" fontId="3" fillId="3" borderId="10" xfId="0" applyFont="1" applyFill="1" applyBorder="1"/>
    <xf numFmtId="0" fontId="3" fillId="3" borderId="12" xfId="0" applyFont="1" applyFill="1" applyBorder="1"/>
    <xf numFmtId="0" fontId="3" fillId="2" borderId="1" xfId="0" applyFont="1" applyFill="1" applyBorder="1" applyAlignment="1">
      <alignment horizontal="right"/>
    </xf>
    <xf numFmtId="9" fontId="2" fillId="3" borderId="1" xfId="1" applyFont="1" applyFill="1" applyBorder="1"/>
    <xf numFmtId="0" fontId="2" fillId="3" borderId="1" xfId="0" applyNumberFormat="1" applyFont="1" applyFill="1" applyBorder="1"/>
    <xf numFmtId="4" fontId="2" fillId="3" borderId="1" xfId="0" applyNumberFormat="1" applyFont="1" applyFill="1" applyBorder="1"/>
    <xf numFmtId="10" fontId="3" fillId="2" borderId="1" xfId="1" applyNumberFormat="1" applyFont="1" applyFill="1" applyBorder="1" applyAlignment="1">
      <alignment horizontal="right" wrapText="1"/>
    </xf>
    <xf numFmtId="0" fontId="2" fillId="2" borderId="1" xfId="0" applyFont="1" applyFill="1" applyBorder="1" applyAlignment="1">
      <alignment horizontal="right" wrapText="1"/>
    </xf>
    <xf numFmtId="0" fontId="7" fillId="2" borderId="0" xfId="0" applyFont="1" applyFill="1" applyBorder="1"/>
    <xf numFmtId="0" fontId="4" fillId="3" borderId="0" xfId="0" applyFont="1" applyFill="1" applyBorder="1"/>
    <xf numFmtId="3" fontId="3" fillId="3" borderId="0" xfId="2" applyFill="1" applyBorder="1"/>
    <xf numFmtId="9" fontId="3" fillId="3" borderId="1" xfId="1" applyFont="1" applyFill="1" applyBorder="1"/>
    <xf numFmtId="9" fontId="2" fillId="3" borderId="1" xfId="1" applyNumberFormat="1" applyFont="1" applyFill="1" applyBorder="1" applyAlignment="1">
      <alignment horizontal="right"/>
    </xf>
    <xf numFmtId="9" fontId="3" fillId="3" borderId="1" xfId="1" applyNumberFormat="1" applyFont="1" applyFill="1" applyBorder="1" applyAlignment="1">
      <alignment horizontal="right"/>
    </xf>
    <xf numFmtId="9" fontId="2" fillId="3" borderId="0" xfId="1" applyFont="1" applyFill="1" applyBorder="1"/>
    <xf numFmtId="9" fontId="3" fillId="3" borderId="0" xfId="1" applyFont="1" applyFill="1" applyBorder="1"/>
    <xf numFmtId="0" fontId="0" fillId="0" borderId="13" xfId="0" applyBorder="1"/>
    <xf numFmtId="0" fontId="2" fillId="3" borderId="10" xfId="0" applyFont="1" applyFill="1" applyBorder="1"/>
    <xf numFmtId="0" fontId="2" fillId="3" borderId="17" xfId="0" applyFont="1" applyFill="1" applyBorder="1"/>
    <xf numFmtId="0" fontId="9" fillId="0" borderId="0" xfId="0" applyFont="1" applyAlignment="1">
      <alignment wrapText="1"/>
    </xf>
    <xf numFmtId="0" fontId="10" fillId="0" borderId="0" xfId="0" applyFont="1" applyAlignment="1">
      <alignment vertical="center" wrapText="1"/>
    </xf>
    <xf numFmtId="0" fontId="0" fillId="0" borderId="0" xfId="0" applyAlignment="1">
      <alignment wrapText="1"/>
    </xf>
    <xf numFmtId="0" fontId="8" fillId="0" borderId="0" xfId="0" applyFont="1" applyAlignment="1">
      <alignment vertical="center" wrapText="1"/>
    </xf>
    <xf numFmtId="0" fontId="11" fillId="0" borderId="0" xfId="0" applyFont="1" applyAlignment="1">
      <alignment vertical="center"/>
    </xf>
    <xf numFmtId="0" fontId="12" fillId="0" borderId="0" xfId="0" applyFont="1" applyAlignment="1">
      <alignment vertical="center" wrapText="1"/>
    </xf>
    <xf numFmtId="0" fontId="13" fillId="0" borderId="0" xfId="0" applyFont="1" applyAlignment="1">
      <alignment vertical="center"/>
    </xf>
    <xf numFmtId="0" fontId="10" fillId="0" borderId="0" xfId="0" applyFont="1" applyAlignment="1">
      <alignment vertical="center"/>
    </xf>
    <xf numFmtId="0" fontId="14" fillId="0" borderId="0" xfId="0" applyFont="1" applyAlignment="1">
      <alignment horizontal="left" vertical="top" wrapText="1"/>
    </xf>
    <xf numFmtId="0" fontId="15" fillId="0" borderId="0" xfId="0" applyFont="1" applyAlignment="1">
      <alignment horizontal="left" vertical="top"/>
    </xf>
    <xf numFmtId="0" fontId="16" fillId="0" borderId="0" xfId="0" applyFont="1"/>
    <xf numFmtId="0" fontId="3" fillId="2" borderId="10" xfId="0" applyFont="1" applyFill="1" applyBorder="1" applyAlignment="1">
      <alignment wrapText="1"/>
    </xf>
    <xf numFmtId="0" fontId="3" fillId="2" borderId="18" xfId="0" applyFont="1" applyFill="1" applyBorder="1" applyAlignment="1">
      <alignment horizontal="right" wrapText="1"/>
    </xf>
    <xf numFmtId="0" fontId="0" fillId="0" borderId="0" xfId="0" applyAlignment="1">
      <alignment vertical="center" wrapText="1"/>
    </xf>
    <xf numFmtId="0" fontId="0" fillId="0" borderId="0" xfId="0" applyAlignment="1">
      <alignment vertical="center"/>
    </xf>
    <xf numFmtId="0" fontId="17" fillId="0" borderId="0" xfId="0" applyFont="1" applyAlignment="1">
      <alignment vertical="center" wrapText="1"/>
    </xf>
    <xf numFmtId="0" fontId="18" fillId="0" borderId="0" xfId="0" applyFont="1" applyAlignment="1">
      <alignment vertical="center"/>
    </xf>
    <xf numFmtId="0" fontId="0" fillId="0" borderId="0" xfId="0" applyAlignment="1">
      <alignment vertical="top"/>
    </xf>
    <xf numFmtId="0" fontId="0" fillId="0" borderId="0" xfId="0" applyAlignment="1">
      <alignment vertical="top" wrapText="1"/>
    </xf>
    <xf numFmtId="0" fontId="2" fillId="4" borderId="0" xfId="0" applyFont="1" applyFill="1"/>
    <xf numFmtId="14" fontId="2" fillId="3" borderId="1" xfId="0" applyNumberFormat="1" applyFont="1" applyFill="1" applyBorder="1"/>
    <xf numFmtId="0" fontId="2" fillId="3" borderId="1" xfId="0" applyFont="1" applyFill="1" applyBorder="1" applyAlignment="1">
      <alignment wrapText="1"/>
    </xf>
    <xf numFmtId="0" fontId="2" fillId="3" borderId="1" xfId="0" applyFont="1" applyFill="1" applyBorder="1" applyAlignment="1">
      <alignment wrapText="1"/>
    </xf>
    <xf numFmtId="0" fontId="2" fillId="3" borderId="1" xfId="0" applyFont="1" applyFill="1" applyBorder="1"/>
    <xf numFmtId="3" fontId="2" fillId="3" borderId="1" xfId="0" applyNumberFormat="1" applyFont="1" applyFill="1" applyBorder="1"/>
    <xf numFmtId="10" fontId="2" fillId="3" borderId="1" xfId="0" applyNumberFormat="1" applyFont="1" applyFill="1" applyBorder="1"/>
    <xf numFmtId="3" fontId="3" fillId="3" borderId="25" xfId="2" applyNumberFormat="1" applyFill="1" applyBorder="1"/>
    <xf numFmtId="3" fontId="3" fillId="3" borderId="21" xfId="1" applyNumberFormat="1" applyFont="1" applyFill="1" applyBorder="1"/>
    <xf numFmtId="9" fontId="3" fillId="2" borderId="1" xfId="0" applyNumberFormat="1" applyFont="1" applyFill="1" applyBorder="1" applyAlignment="1">
      <alignment horizontal="right"/>
    </xf>
    <xf numFmtId="10" fontId="2" fillId="3" borderId="0" xfId="0" applyNumberFormat="1" applyFont="1" applyFill="1" applyBorder="1"/>
    <xf numFmtId="3" fontId="3" fillId="3" borderId="1" xfId="2" applyNumberFormat="1" applyFont="1" applyFill="1" applyBorder="1"/>
    <xf numFmtId="3" fontId="3" fillId="3" borderId="1" xfId="2" applyNumberFormat="1" applyFill="1" applyBorder="1"/>
    <xf numFmtId="0" fontId="2" fillId="4" borderId="0" xfId="0" applyFont="1" applyFill="1" applyBorder="1"/>
    <xf numFmtId="2" fontId="2" fillId="3" borderId="1" xfId="0" applyNumberFormat="1" applyFont="1" applyFill="1" applyBorder="1"/>
    <xf numFmtId="0" fontId="19" fillId="0" borderId="15" xfId="0" applyFont="1" applyBorder="1"/>
    <xf numFmtId="3" fontId="19" fillId="0" borderId="16" xfId="0" applyNumberFormat="1" applyFont="1" applyBorder="1"/>
    <xf numFmtId="3" fontId="3" fillId="3" borderId="20" xfId="1" applyNumberFormat="1" applyFont="1" applyFill="1" applyBorder="1"/>
    <xf numFmtId="0" fontId="19" fillId="0" borderId="22" xfId="0" applyFont="1" applyBorder="1"/>
    <xf numFmtId="3" fontId="19" fillId="0" borderId="23" xfId="0" applyNumberFormat="1" applyFont="1" applyBorder="1"/>
    <xf numFmtId="3" fontId="3" fillId="3" borderId="24" xfId="1" applyNumberFormat="1" applyFont="1" applyFill="1" applyBorder="1"/>
    <xf numFmtId="0" fontId="2" fillId="3" borderId="11" xfId="0" applyNumberFormat="1" applyFont="1" applyFill="1" applyBorder="1"/>
    <xf numFmtId="14" fontId="2" fillId="3" borderId="11" xfId="0" applyNumberFormat="1" applyFont="1" applyFill="1" applyBorder="1"/>
    <xf numFmtId="10" fontId="2" fillId="3" borderId="11" xfId="0" applyNumberFormat="1" applyFont="1" applyFill="1" applyBorder="1"/>
    <xf numFmtId="4" fontId="2" fillId="3" borderId="11" xfId="0" applyNumberFormat="1" applyFont="1" applyFill="1" applyBorder="1"/>
    <xf numFmtId="0" fontId="2" fillId="3" borderId="11" xfId="0" applyFont="1" applyFill="1" applyBorder="1" applyAlignment="1">
      <alignment wrapText="1"/>
    </xf>
    <xf numFmtId="3" fontId="2" fillId="0" borderId="1" xfId="0" applyNumberFormat="1" applyFont="1" applyFill="1" applyBorder="1"/>
    <xf numFmtId="3" fontId="2" fillId="0" borderId="1" xfId="0" applyNumberFormat="1" applyFont="1" applyFill="1" applyBorder="1" applyAlignment="1">
      <alignment horizontal="right" wrapText="1"/>
    </xf>
    <xf numFmtId="3" fontId="3" fillId="0" borderId="1" xfId="0" applyNumberFormat="1" applyFont="1" applyFill="1" applyBorder="1" applyAlignment="1">
      <alignment horizontal="right" wrapText="1"/>
    </xf>
    <xf numFmtId="3" fontId="2" fillId="0" borderId="18" xfId="0" applyNumberFormat="1" applyFont="1" applyFill="1" applyBorder="1"/>
    <xf numFmtId="3" fontId="3" fillId="0" borderId="18" xfId="2" applyFill="1" applyBorder="1"/>
    <xf numFmtId="3" fontId="3" fillId="0" borderId="1" xfId="1" applyNumberFormat="1" applyFont="1" applyFill="1" applyBorder="1"/>
    <xf numFmtId="0" fontId="0" fillId="0" borderId="14" xfId="0" applyFill="1" applyBorder="1"/>
    <xf numFmtId="3" fontId="3" fillId="0" borderId="1" xfId="0" applyNumberFormat="1" applyFont="1" applyFill="1" applyBorder="1"/>
    <xf numFmtId="3" fontId="2" fillId="0" borderId="11" xfId="0" applyNumberFormat="1" applyFont="1" applyFill="1" applyBorder="1"/>
    <xf numFmtId="3" fontId="20" fillId="0" borderId="0" xfId="3" applyNumberFormat="1" applyFont="1" applyFill="1" applyBorder="1" applyAlignment="1">
      <alignment horizontal="right" vertical="top" wrapText="1"/>
    </xf>
    <xf numFmtId="3" fontId="3" fillId="0" borderId="1" xfId="2" applyFont="1" applyFill="1" applyBorder="1"/>
    <xf numFmtId="9" fontId="2" fillId="0" borderId="1" xfId="1" applyFont="1" applyFill="1" applyBorder="1"/>
    <xf numFmtId="3" fontId="2" fillId="0" borderId="1" xfId="1" applyNumberFormat="1" applyFont="1" applyFill="1" applyBorder="1"/>
    <xf numFmtId="3" fontId="2" fillId="0" borderId="19" xfId="1" applyNumberFormat="1" applyFont="1" applyFill="1" applyBorder="1"/>
    <xf numFmtId="0" fontId="2" fillId="3" borderId="0" xfId="0" applyFont="1" applyFill="1" applyBorder="1" applyAlignment="1">
      <alignment horizontal="center" vertical="center"/>
    </xf>
  </cellXfs>
  <cellStyles count="6">
    <cellStyle name="ASCB - Summa" xfId="2"/>
    <cellStyle name="Normal" xfId="0" builtinId="0"/>
    <cellStyle name="Normal 2" xfId="4"/>
    <cellStyle name="Normal 3" xfId="5"/>
    <cellStyle name="Normal 4" xfId="3"/>
    <cellStyle name="Procent" xfId="1" builtinId="5"/>
  </cellStyles>
  <dxfs count="0"/>
  <tableStyles count="0" defaultTableStyle="TableStyleMedium9" defaultPivotStyle="PivotStyleLight16"/>
  <colors>
    <mruColors>
      <color rgb="FF3660A8"/>
      <color rgb="FFDDDDDD"/>
      <color rgb="FFFFFFFF"/>
      <color rgb="FF808080"/>
      <color rgb="FFF8F8F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9</xdr:col>
      <xdr:colOff>135732</xdr:colOff>
      <xdr:row>51</xdr:row>
      <xdr:rowOff>11905</xdr:rowOff>
    </xdr:from>
    <xdr:to>
      <xdr:col>12</xdr:col>
      <xdr:colOff>478632</xdr:colOff>
      <xdr:row>53</xdr:row>
      <xdr:rowOff>185174</xdr:rowOff>
    </xdr:to>
    <xdr:sp macro="" textlink="">
      <xdr:nvSpPr>
        <xdr:cNvPr id="6" name="textruta 5"/>
        <xdr:cNvSpPr txBox="1"/>
      </xdr:nvSpPr>
      <xdr:spPr>
        <a:xfrm>
          <a:off x="7112795" y="10763249"/>
          <a:ext cx="2462212" cy="554269"/>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sv-SE" sz="1100" i="1"/>
            <a:t>Per property or per loan.</a:t>
          </a:r>
        </a:p>
      </xdr:txBody>
    </xdr:sp>
    <xdr:clientData/>
  </xdr:twoCellAnchor>
  <xdr:twoCellAnchor editAs="oneCell">
    <xdr:from>
      <xdr:col>2</xdr:col>
      <xdr:colOff>33338</xdr:colOff>
      <xdr:row>1</xdr:row>
      <xdr:rowOff>47625</xdr:rowOff>
    </xdr:from>
    <xdr:to>
      <xdr:col>3</xdr:col>
      <xdr:colOff>9237</xdr:colOff>
      <xdr:row>1</xdr:row>
      <xdr:rowOff>668313</xdr:rowOff>
    </xdr:to>
    <xdr:pic>
      <xdr:nvPicPr>
        <xdr:cNvPr id="4" name="Bildobjekt 3" descr="Moose 2.jpg"/>
        <xdr:cNvPicPr>
          <a:picLocks noGrp="1" noChangeAspect="1"/>
        </xdr:cNvPicPr>
      </xdr:nvPicPr>
      <xdr:blipFill>
        <a:blip xmlns:r="http://schemas.openxmlformats.org/officeDocument/2006/relationships" r:embed="rId1" cstate="print"/>
        <a:srcRect/>
        <a:stretch>
          <a:fillRect/>
        </a:stretch>
      </xdr:blipFill>
      <xdr:spPr bwMode="auto">
        <a:xfrm>
          <a:off x="1247776" y="404813"/>
          <a:ext cx="1857086" cy="620688"/>
        </a:xfrm>
        <a:prstGeom prst="rect">
          <a:avLst/>
        </a:prstGeom>
        <a:noFill/>
        <a:ln w="9525">
          <a:noFill/>
          <a:miter lim="800000"/>
          <a:headEnd/>
          <a:tailEnd/>
        </a:ln>
      </xdr:spPr>
    </xdr:pic>
    <xdr:clientData/>
  </xdr:twoCellAnchor>
  <xdr:twoCellAnchor>
    <xdr:from>
      <xdr:col>1</xdr:col>
      <xdr:colOff>595312</xdr:colOff>
      <xdr:row>108</xdr:row>
      <xdr:rowOff>178592</xdr:rowOff>
    </xdr:from>
    <xdr:to>
      <xdr:col>12</xdr:col>
      <xdr:colOff>511969</xdr:colOff>
      <xdr:row>117</xdr:row>
      <xdr:rowOff>71436</xdr:rowOff>
    </xdr:to>
    <xdr:sp macro="" textlink="">
      <xdr:nvSpPr>
        <xdr:cNvPr id="8" name="textruta 7"/>
        <xdr:cNvSpPr txBox="1"/>
      </xdr:nvSpPr>
      <xdr:spPr>
        <a:xfrm>
          <a:off x="1202531" y="23026686"/>
          <a:ext cx="9751219" cy="1607344"/>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i="1">
              <a:solidFill>
                <a:schemeClr val="dk1"/>
              </a:solidFill>
              <a:latin typeface="+mn-lt"/>
              <a:ea typeface="+mn-ea"/>
              <a:cs typeface="+mn-cs"/>
            </a:rPr>
            <a:t>Description of hedging the currency risks:</a:t>
          </a:r>
        </a:p>
        <a:p>
          <a:endParaRPr lang="en-US" sz="1100" i="1">
            <a:solidFill>
              <a:schemeClr val="dk1"/>
            </a:solidFill>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n-US" sz="1100" i="1">
              <a:solidFill>
                <a:schemeClr val="dk1"/>
              </a:solidFill>
              <a:effectLst/>
              <a:latin typeface="+mn-lt"/>
              <a:ea typeface="+mn-ea"/>
              <a:cs typeface="+mn-cs"/>
            </a:rPr>
            <a:t>The risk appetite of LF Hypotek is limited and characterzied by prudence. The lending of LF Hypotek is denominated in SEK and most of the funding takes places in the same currency, with a portion denominated  in other currencies.Through these funding activites in other currencies the company is exposed to currency risk. The upcoming exposure is hedged on a transaction by transaction basis where the individual transactions are swapped back to SEK using the derivatives market. The relevant hedges are made back to back in connection to the trade with matching cashflows for the entire maturity of the underlying transaction leaving LF Hypotek with a very limited currency risk . The currency risk is internally measured as a 10% change in the relevant currency versus SEK.</a:t>
          </a:r>
          <a:endParaRPr lang="sv-SE">
            <a:effectLst/>
          </a:endParaRPr>
        </a:p>
        <a:p>
          <a:endParaRPr lang="sv-SE" sz="1100" i="1">
            <a:solidFill>
              <a:schemeClr val="dk1"/>
            </a:solidFill>
            <a:latin typeface="+mn-lt"/>
            <a:ea typeface="+mn-ea"/>
            <a:cs typeface="+mn-cs"/>
          </a:endParaRPr>
        </a:p>
      </xdr:txBody>
    </xdr:sp>
    <xdr:clientData/>
  </xdr:twoCellAnchor>
  <xdr:twoCellAnchor>
    <xdr:from>
      <xdr:col>1</xdr:col>
      <xdr:colOff>595312</xdr:colOff>
      <xdr:row>125</xdr:row>
      <xdr:rowOff>23819</xdr:rowOff>
    </xdr:from>
    <xdr:to>
      <xdr:col>12</xdr:col>
      <xdr:colOff>511969</xdr:colOff>
      <xdr:row>134</xdr:row>
      <xdr:rowOff>11913</xdr:rowOff>
    </xdr:to>
    <xdr:sp macro="" textlink="">
      <xdr:nvSpPr>
        <xdr:cNvPr id="11" name="textruta 10"/>
        <xdr:cNvSpPr txBox="1"/>
      </xdr:nvSpPr>
      <xdr:spPr>
        <a:xfrm>
          <a:off x="1202531" y="26300913"/>
          <a:ext cx="9751219" cy="1702594"/>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1100" i="1">
              <a:solidFill>
                <a:schemeClr val="dk1"/>
              </a:solidFill>
              <a:latin typeface="+mn-lt"/>
              <a:ea typeface="+mn-ea"/>
              <a:cs typeface="+mn-cs"/>
            </a:rPr>
            <a:t>Description of hedging the i</a:t>
          </a:r>
          <a:r>
            <a:rPr lang="sv-SE" sz="1100" i="1"/>
            <a:t>nterest rate</a:t>
          </a:r>
          <a:r>
            <a:rPr lang="sv-SE" sz="1100" i="1" baseline="0"/>
            <a:t> risk:</a:t>
          </a:r>
        </a:p>
        <a:p>
          <a:pPr marL="0" marR="0" indent="0" defTabSz="914400" eaLnBrk="1" fontAlgn="auto" latinLnBrk="0" hangingPunct="1">
            <a:lnSpc>
              <a:spcPct val="100000"/>
            </a:lnSpc>
            <a:spcBef>
              <a:spcPts val="0"/>
            </a:spcBef>
            <a:spcAft>
              <a:spcPts val="0"/>
            </a:spcAft>
            <a:buClrTx/>
            <a:buSzTx/>
            <a:buFontTx/>
            <a:buNone/>
            <a:tabLst/>
            <a:defRPr/>
          </a:pPr>
          <a:endParaRPr lang="sv-SE" sz="1100" i="1" baseline="0"/>
        </a:p>
        <a:p>
          <a:pPr marL="0" marR="0" indent="0" defTabSz="914400" eaLnBrk="1" fontAlgn="auto" latinLnBrk="0" hangingPunct="1">
            <a:lnSpc>
              <a:spcPct val="100000"/>
            </a:lnSpc>
            <a:spcBef>
              <a:spcPts val="0"/>
            </a:spcBef>
            <a:spcAft>
              <a:spcPts val="0"/>
            </a:spcAft>
            <a:buClrTx/>
            <a:buSzTx/>
            <a:buFontTx/>
            <a:buNone/>
            <a:tabLst/>
            <a:defRPr/>
          </a:pPr>
          <a:r>
            <a:rPr lang="en-US" sz="1100" i="1">
              <a:solidFill>
                <a:schemeClr val="dk1"/>
              </a:solidFill>
              <a:effectLst/>
              <a:latin typeface="+mn-lt"/>
              <a:ea typeface="+mn-ea"/>
              <a:cs typeface="+mn-cs"/>
            </a:rPr>
            <a:t>The lending in LF Hypotek is made both on a fixed and floating rate basis and the funding is to a greater extent done on a fixed rate basis. The company is therefore exposed to interest rate risk . The risk appetite of LF Hypotek is limited and characterized by prudence. The upcoming risk is hedged using the derivaitves market. More specifically,</a:t>
          </a:r>
          <a:r>
            <a:rPr lang="en-US" sz="1100" i="1" baseline="0">
              <a:solidFill>
                <a:schemeClr val="dk1"/>
              </a:solidFill>
              <a:effectLst/>
              <a:latin typeface="+mn-lt"/>
              <a:ea typeface="+mn-ea"/>
              <a:cs typeface="+mn-cs"/>
            </a:rPr>
            <a:t> </a:t>
          </a:r>
          <a:r>
            <a:rPr lang="en-US" sz="1100" i="1">
              <a:solidFill>
                <a:schemeClr val="dk1"/>
              </a:solidFill>
              <a:effectLst/>
              <a:latin typeface="+mn-lt"/>
              <a:ea typeface="+mn-ea"/>
              <a:cs typeface="+mn-cs"/>
            </a:rPr>
            <a:t>the fixed interest rate risk arising on either the lending or the funding side is on a continous basis swapped to floating rate leaving LF Hypotek with very limited interest risk in maturity buckets longer than three months. When suitable, fixed rate bonds are also used as a direct match of fixed interest rate on the lending side. The interest rate risk is internally measured as the change in the portfolio market value arising from an upward yield curve parallell shift of 100 bps.</a:t>
          </a:r>
          <a:endParaRPr lang="sv-SE">
            <a:effectLst/>
          </a:endParaRPr>
        </a:p>
        <a:p>
          <a:pPr marL="0" marR="0" indent="0" defTabSz="914400" eaLnBrk="1" fontAlgn="auto" latinLnBrk="0" hangingPunct="1">
            <a:lnSpc>
              <a:spcPct val="100000"/>
            </a:lnSpc>
            <a:spcBef>
              <a:spcPts val="0"/>
            </a:spcBef>
            <a:spcAft>
              <a:spcPts val="0"/>
            </a:spcAft>
            <a:buClrTx/>
            <a:buSzTx/>
            <a:buFontTx/>
            <a:buNone/>
            <a:tabLst/>
            <a:defRPr/>
          </a:pPr>
          <a:endParaRPr lang="sv-SE" sz="1100" i="1"/>
        </a:p>
      </xdr:txBody>
    </xdr:sp>
    <xdr:clientData/>
  </xdr:twoCellAnchor>
  <xdr:twoCellAnchor editAs="oneCell">
    <xdr:from>
      <xdr:col>9</xdr:col>
      <xdr:colOff>238120</xdr:colOff>
      <xdr:row>1</xdr:row>
      <xdr:rowOff>71438</xdr:rowOff>
    </xdr:from>
    <xdr:to>
      <xdr:col>12</xdr:col>
      <xdr:colOff>357183</xdr:colOff>
      <xdr:row>1</xdr:row>
      <xdr:rowOff>737287</xdr:rowOff>
    </xdr:to>
    <xdr:pic>
      <xdr:nvPicPr>
        <xdr:cNvPr id="7" name="Bildobjekt 6" descr="Länsförsäkringar.jpg (960×280)"/>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167683" y="428626"/>
          <a:ext cx="2357438" cy="6658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46</xdr:row>
      <xdr:rowOff>119060</xdr:rowOff>
    </xdr:from>
    <xdr:to>
      <xdr:col>4</xdr:col>
      <xdr:colOff>269080</xdr:colOff>
      <xdr:row>50</xdr:row>
      <xdr:rowOff>11903</xdr:rowOff>
    </xdr:to>
    <xdr:sp macro="" textlink="">
      <xdr:nvSpPr>
        <xdr:cNvPr id="9" name="textruta 8"/>
        <xdr:cNvSpPr txBox="1"/>
      </xdr:nvSpPr>
      <xdr:spPr>
        <a:xfrm>
          <a:off x="1214438" y="10679904"/>
          <a:ext cx="3126580" cy="654843"/>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i="1">
              <a:solidFill>
                <a:schemeClr val="dk1"/>
              </a:solidFill>
              <a:latin typeface="+mn-lt"/>
              <a:ea typeface="+mn-ea"/>
              <a:cs typeface="+mn-cs"/>
            </a:rPr>
            <a:t>* Maturity is the time remaining to the next change of interest rate in the</a:t>
          </a:r>
          <a:r>
            <a:rPr lang="en-US" sz="1100" i="1" baseline="0">
              <a:solidFill>
                <a:schemeClr val="dk1"/>
              </a:solidFill>
              <a:latin typeface="+mn-lt"/>
              <a:ea typeface="+mn-ea"/>
              <a:cs typeface="+mn-cs"/>
            </a:rPr>
            <a:t> </a:t>
          </a:r>
          <a:r>
            <a:rPr lang="en-US" sz="1100" i="1">
              <a:solidFill>
                <a:schemeClr val="dk1"/>
              </a:solidFill>
              <a:latin typeface="+mn-lt"/>
              <a:ea typeface="+mn-ea"/>
              <a:cs typeface="+mn-cs"/>
            </a:rPr>
            <a:t>contractual terms.</a:t>
          </a:r>
          <a:endParaRPr lang="sv-SE" sz="1100" i="1">
            <a:solidFill>
              <a:schemeClr val="dk1"/>
            </a:solidFill>
            <a:latin typeface="+mn-lt"/>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66675</xdr:colOff>
      <xdr:row>0</xdr:row>
      <xdr:rowOff>114300</xdr:rowOff>
    </xdr:from>
    <xdr:to>
      <xdr:col>1</xdr:col>
      <xdr:colOff>75911</xdr:colOff>
      <xdr:row>3</xdr:row>
      <xdr:rowOff>163488</xdr:rowOff>
    </xdr:to>
    <xdr:pic>
      <xdr:nvPicPr>
        <xdr:cNvPr id="3" name="Bildobjekt 2" descr="Moose 2.jpg"/>
        <xdr:cNvPicPr>
          <a:picLocks noGrp="1" noChangeAspect="1"/>
        </xdr:cNvPicPr>
      </xdr:nvPicPr>
      <xdr:blipFill>
        <a:blip xmlns:r="http://schemas.openxmlformats.org/officeDocument/2006/relationships" r:embed="rId1" cstate="print"/>
        <a:srcRect/>
        <a:stretch>
          <a:fillRect/>
        </a:stretch>
      </xdr:blipFill>
      <xdr:spPr bwMode="auto">
        <a:xfrm>
          <a:off x="66675" y="114300"/>
          <a:ext cx="1857086" cy="620688"/>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39"/>
  <sheetViews>
    <sheetView showGridLines="0" tabSelected="1" zoomScale="80" zoomScaleNormal="80" zoomScaleSheetLayoutView="73" workbookViewId="0"/>
  </sheetViews>
  <sheetFormatPr defaultRowHeight="15" x14ac:dyDescent="0.25"/>
  <cols>
    <col min="1" max="2" width="9.140625" style="4"/>
    <col min="3" max="3" width="28.140625" style="4" customWidth="1"/>
    <col min="4" max="4" width="14.5703125" style="4" customWidth="1"/>
    <col min="5" max="5" width="13.7109375" style="4" customWidth="1"/>
    <col min="6" max="6" width="11.85546875" style="4" customWidth="1"/>
    <col min="7" max="7" width="14.85546875" style="4" bestFit="1" customWidth="1"/>
    <col min="8" max="8" width="12.140625" style="4" customWidth="1"/>
    <col min="9" max="9" width="14" style="4" customWidth="1"/>
    <col min="10" max="10" width="12.85546875" style="4" customWidth="1"/>
    <col min="11" max="11" width="11.5703125" style="4" customWidth="1"/>
    <col min="12" max="16384" width="9.140625" style="4"/>
  </cols>
  <sheetData>
    <row r="1" spans="1:14" ht="28.5" customHeight="1" x14ac:dyDescent="0.25">
      <c r="B1" s="3" t="s">
        <v>108</v>
      </c>
      <c r="C1" s="1"/>
      <c r="D1" s="1"/>
      <c r="E1" s="1"/>
      <c r="F1" s="1"/>
      <c r="G1" s="1"/>
      <c r="H1" s="1"/>
      <c r="I1" s="1"/>
      <c r="J1" s="1"/>
      <c r="K1" s="1"/>
      <c r="M1" s="1"/>
    </row>
    <row r="2" spans="1:14" ht="61.5" customHeight="1" x14ac:dyDescent="0.25">
      <c r="A2" s="5" t="s">
        <v>77</v>
      </c>
      <c r="B2" s="6"/>
      <c r="C2" s="6"/>
      <c r="D2" s="6"/>
      <c r="E2" s="6"/>
      <c r="F2" s="6"/>
      <c r="G2" s="6"/>
      <c r="H2" s="6"/>
      <c r="I2" s="6"/>
      <c r="J2" s="6"/>
      <c r="K2" s="6"/>
      <c r="L2" s="6"/>
      <c r="M2" s="6"/>
      <c r="N2" s="6"/>
    </row>
    <row r="3" spans="1:14" ht="18.75" x14ac:dyDescent="0.3">
      <c r="A3" s="1"/>
      <c r="B3" s="6"/>
      <c r="C3" s="40" t="s">
        <v>75</v>
      </c>
      <c r="D3" s="1"/>
      <c r="E3" s="1"/>
      <c r="F3" s="1"/>
      <c r="G3" s="1"/>
      <c r="H3" s="1"/>
      <c r="I3" s="1"/>
      <c r="J3" s="1"/>
      <c r="K3" s="1"/>
      <c r="L3" s="1"/>
      <c r="M3" s="1"/>
      <c r="N3" s="6"/>
    </row>
    <row r="4" spans="1:14" ht="15" customHeight="1" x14ac:dyDescent="0.25">
      <c r="A4" s="1"/>
      <c r="B4" s="6"/>
      <c r="C4" s="6"/>
      <c r="D4" s="6"/>
      <c r="E4" s="6"/>
      <c r="F4" s="6"/>
      <c r="G4" s="6"/>
      <c r="H4" s="6"/>
      <c r="I4" s="6"/>
      <c r="J4" s="6"/>
      <c r="K4" s="6"/>
      <c r="L4" s="6"/>
      <c r="M4" s="6"/>
      <c r="N4" s="6"/>
    </row>
    <row r="5" spans="1:14" x14ac:dyDescent="0.25">
      <c r="A5" s="1"/>
      <c r="B5" s="6"/>
      <c r="C5" s="13" t="s">
        <v>13</v>
      </c>
      <c r="D5" s="13" t="s">
        <v>139</v>
      </c>
      <c r="E5" s="14"/>
      <c r="F5" s="15"/>
      <c r="G5" s="6"/>
      <c r="H5" s="6"/>
      <c r="I5" s="12" t="s">
        <v>95</v>
      </c>
      <c r="J5" s="12"/>
      <c r="K5" s="12"/>
      <c r="L5" s="12" t="s">
        <v>141</v>
      </c>
      <c r="M5" s="6"/>
      <c r="N5" s="6"/>
    </row>
    <row r="6" spans="1:14" x14ac:dyDescent="0.25">
      <c r="A6" s="1"/>
      <c r="B6" s="6"/>
      <c r="C6" s="16" t="s">
        <v>14</v>
      </c>
      <c r="D6" s="16" t="s">
        <v>138</v>
      </c>
      <c r="E6" s="6"/>
      <c r="F6" s="17"/>
      <c r="G6" s="6"/>
      <c r="H6" s="6"/>
      <c r="I6" s="110"/>
      <c r="J6" s="110"/>
      <c r="K6" s="6"/>
      <c r="L6" s="6"/>
      <c r="M6" s="6"/>
      <c r="N6" s="6"/>
    </row>
    <row r="7" spans="1:14" x14ac:dyDescent="0.25">
      <c r="A7" s="1"/>
      <c r="B7" s="6"/>
      <c r="C7" s="18" t="s">
        <v>15</v>
      </c>
      <c r="D7" s="18" t="s">
        <v>140</v>
      </c>
      <c r="E7" s="19"/>
      <c r="F7" s="20"/>
      <c r="G7" s="6"/>
      <c r="H7" s="6"/>
      <c r="I7" s="110"/>
      <c r="J7" s="110"/>
      <c r="K7" s="6"/>
      <c r="L7" s="6"/>
      <c r="M7" s="6"/>
      <c r="N7" s="6"/>
    </row>
    <row r="8" spans="1:14" x14ac:dyDescent="0.25">
      <c r="A8" s="1"/>
      <c r="B8" s="6"/>
      <c r="C8" s="6"/>
      <c r="D8" s="6"/>
      <c r="E8" s="6"/>
      <c r="F8" s="6"/>
      <c r="G8" s="6"/>
      <c r="H8" s="6"/>
      <c r="I8" s="6"/>
      <c r="J8" s="6"/>
      <c r="K8" s="6"/>
      <c r="L8" s="6"/>
      <c r="M8" s="6"/>
      <c r="N8" s="6"/>
    </row>
    <row r="9" spans="1:14" x14ac:dyDescent="0.25">
      <c r="A9" s="1"/>
      <c r="B9" s="6"/>
      <c r="C9" s="22" t="s">
        <v>49</v>
      </c>
      <c r="D9" s="22" t="s">
        <v>1</v>
      </c>
      <c r="E9" s="22" t="s">
        <v>2</v>
      </c>
      <c r="F9" s="22" t="s">
        <v>3</v>
      </c>
      <c r="G9" s="6"/>
      <c r="H9" s="6"/>
      <c r="I9" s="12" t="s">
        <v>74</v>
      </c>
      <c r="J9" s="74" t="s">
        <v>166</v>
      </c>
      <c r="K9" s="83"/>
      <c r="L9" s="6"/>
      <c r="M9" s="6"/>
      <c r="N9" s="6"/>
    </row>
    <row r="10" spans="1:14" x14ac:dyDescent="0.25">
      <c r="A10" s="1"/>
      <c r="B10" s="6"/>
      <c r="C10" s="12" t="s">
        <v>50</v>
      </c>
      <c r="D10" s="12" t="s">
        <v>142</v>
      </c>
      <c r="E10" s="12" t="s">
        <v>145</v>
      </c>
      <c r="F10" s="12" t="s">
        <v>143</v>
      </c>
      <c r="G10" s="6"/>
      <c r="H10" s="6"/>
      <c r="I10" s="6"/>
      <c r="J10" s="6"/>
      <c r="K10" s="6"/>
      <c r="L10" s="6"/>
      <c r="M10" s="6"/>
      <c r="N10" s="6"/>
    </row>
    <row r="11" spans="1:14" x14ac:dyDescent="0.25">
      <c r="A11" s="1"/>
      <c r="B11" s="6"/>
      <c r="C11" s="12" t="s">
        <v>51</v>
      </c>
      <c r="D11" s="12" t="s">
        <v>143</v>
      </c>
      <c r="E11" s="12" t="s">
        <v>143</v>
      </c>
      <c r="F11" s="12" t="s">
        <v>143</v>
      </c>
      <c r="G11" s="6"/>
      <c r="H11" s="6"/>
      <c r="I11" s="6"/>
      <c r="J11" s="6"/>
      <c r="K11" s="6"/>
      <c r="L11" s="6"/>
      <c r="M11" s="6"/>
      <c r="N11" s="6"/>
    </row>
    <row r="12" spans="1:14" x14ac:dyDescent="0.25">
      <c r="A12" s="1"/>
      <c r="B12" s="6"/>
      <c r="C12" s="12" t="s">
        <v>52</v>
      </c>
      <c r="D12" s="12" t="s">
        <v>144</v>
      </c>
      <c r="E12" s="12" t="s">
        <v>156</v>
      </c>
      <c r="F12" s="12" t="s">
        <v>143</v>
      </c>
      <c r="G12" s="6"/>
      <c r="H12" s="6"/>
      <c r="I12" s="6"/>
      <c r="J12" s="6"/>
      <c r="K12" s="6"/>
      <c r="L12" s="6"/>
      <c r="M12" s="6"/>
      <c r="N12" s="6"/>
    </row>
    <row r="13" spans="1:14" x14ac:dyDescent="0.25">
      <c r="A13" s="1"/>
      <c r="B13" s="6"/>
      <c r="C13" s="6"/>
      <c r="D13" s="6"/>
      <c r="E13" s="6"/>
      <c r="F13" s="6"/>
      <c r="G13" s="6"/>
      <c r="H13" s="6"/>
      <c r="I13" s="6"/>
      <c r="J13" s="6"/>
      <c r="K13" s="6"/>
      <c r="L13" s="6"/>
      <c r="M13" s="6"/>
      <c r="N13" s="6"/>
    </row>
    <row r="14" spans="1:14" ht="18.75" x14ac:dyDescent="0.3">
      <c r="A14" s="5" t="s">
        <v>79</v>
      </c>
      <c r="B14" s="6"/>
      <c r="C14" s="40" t="s">
        <v>25</v>
      </c>
      <c r="D14" s="1"/>
      <c r="E14" s="1"/>
      <c r="F14" s="1"/>
      <c r="G14" s="1"/>
      <c r="H14" s="1"/>
      <c r="I14" s="1"/>
      <c r="J14" s="1"/>
      <c r="K14" s="1"/>
      <c r="L14" s="1"/>
      <c r="M14" s="1"/>
      <c r="N14" s="6"/>
    </row>
    <row r="15" spans="1:14" x14ac:dyDescent="0.25">
      <c r="A15" s="1"/>
      <c r="B15" s="6"/>
      <c r="C15" s="6"/>
      <c r="D15" s="6"/>
      <c r="E15" s="6"/>
      <c r="F15" s="6"/>
      <c r="G15" s="6"/>
      <c r="H15" s="6"/>
      <c r="I15" s="6"/>
      <c r="J15" s="6"/>
      <c r="K15" s="6"/>
      <c r="L15" s="6"/>
      <c r="M15" s="6"/>
      <c r="N15" s="6"/>
    </row>
    <row r="16" spans="1:14" x14ac:dyDescent="0.25">
      <c r="A16" s="1"/>
      <c r="B16" s="6"/>
      <c r="C16" s="22" t="s">
        <v>26</v>
      </c>
      <c r="D16" s="25"/>
      <c r="E16" s="6"/>
      <c r="F16" s="6"/>
      <c r="G16" s="6"/>
      <c r="H16" s="6"/>
      <c r="I16" s="22" t="s">
        <v>41</v>
      </c>
      <c r="J16" s="22"/>
      <c r="K16" s="25"/>
      <c r="L16" s="6"/>
      <c r="M16" s="6"/>
      <c r="N16" s="6"/>
    </row>
    <row r="17" spans="1:14" x14ac:dyDescent="0.25">
      <c r="A17" s="1"/>
      <c r="B17" s="6"/>
      <c r="C17" s="12" t="s">
        <v>27</v>
      </c>
      <c r="D17" s="96">
        <v>192770.54847604001</v>
      </c>
      <c r="E17" s="6"/>
      <c r="F17" s="6"/>
      <c r="G17" s="6"/>
      <c r="H17" s="6"/>
      <c r="I17" s="12" t="s">
        <v>42</v>
      </c>
      <c r="J17" s="12"/>
      <c r="K17" s="96">
        <v>362432</v>
      </c>
      <c r="L17" s="6"/>
      <c r="M17" s="6"/>
      <c r="N17" s="6"/>
    </row>
    <row r="18" spans="1:14" x14ac:dyDescent="0.25">
      <c r="A18" s="1"/>
      <c r="B18" s="6"/>
      <c r="C18" s="12" t="s">
        <v>61</v>
      </c>
      <c r="D18" s="96">
        <v>9875</v>
      </c>
      <c r="E18" s="6"/>
      <c r="F18" s="6"/>
      <c r="G18" s="6"/>
      <c r="H18" s="6"/>
      <c r="I18" s="12" t="s">
        <v>43</v>
      </c>
      <c r="J18" s="12"/>
      <c r="K18" s="96">
        <v>160011</v>
      </c>
      <c r="L18" s="6"/>
      <c r="M18" s="6"/>
      <c r="N18" s="6"/>
    </row>
    <row r="19" spans="1:14" x14ac:dyDescent="0.25">
      <c r="A19" s="1"/>
      <c r="B19" s="6"/>
      <c r="C19" s="12" t="s">
        <v>28</v>
      </c>
      <c r="D19" s="23"/>
      <c r="E19" s="6"/>
      <c r="F19" s="6"/>
      <c r="G19" s="6"/>
      <c r="H19" s="6"/>
      <c r="I19" s="12" t="s">
        <v>48</v>
      </c>
      <c r="J19" s="12"/>
      <c r="K19" s="96">
        <v>159853</v>
      </c>
      <c r="L19" s="6"/>
      <c r="M19" s="6"/>
      <c r="N19" s="6"/>
    </row>
    <row r="20" spans="1:14" x14ac:dyDescent="0.25">
      <c r="A20" s="1"/>
      <c r="B20" s="6"/>
      <c r="C20" s="21" t="s">
        <v>23</v>
      </c>
      <c r="D20" s="24">
        <f>SUM(D17:D19)</f>
        <v>202645.54847604001</v>
      </c>
      <c r="E20" s="6"/>
      <c r="F20" s="6"/>
      <c r="G20" s="6"/>
      <c r="H20" s="6"/>
      <c r="I20" s="12" t="s">
        <v>44</v>
      </c>
      <c r="J20" s="12"/>
      <c r="K20" s="96">
        <v>531880.59649545304</v>
      </c>
      <c r="L20" s="6"/>
      <c r="M20" s="6"/>
      <c r="N20" s="6"/>
    </row>
    <row r="21" spans="1:14" x14ac:dyDescent="0.25">
      <c r="A21" s="1"/>
      <c r="B21" s="6"/>
      <c r="C21" s="6"/>
      <c r="D21" s="6"/>
      <c r="E21" s="6"/>
      <c r="F21" s="6"/>
      <c r="G21" s="6"/>
      <c r="H21" s="6"/>
      <c r="I21" s="6"/>
      <c r="J21" s="6"/>
      <c r="K21" s="6"/>
      <c r="L21" s="6"/>
      <c r="M21" s="6"/>
      <c r="N21" s="6"/>
    </row>
    <row r="22" spans="1:14" ht="45" x14ac:dyDescent="0.25">
      <c r="A22" s="1"/>
      <c r="B22" s="6"/>
      <c r="C22" s="28" t="s">
        <v>29</v>
      </c>
      <c r="D22" s="29" t="s">
        <v>54</v>
      </c>
      <c r="E22" s="29" t="s">
        <v>80</v>
      </c>
      <c r="F22" s="29" t="s">
        <v>94</v>
      </c>
      <c r="G22" s="6"/>
      <c r="H22" s="6"/>
      <c r="I22" s="22" t="s">
        <v>36</v>
      </c>
      <c r="J22" s="25"/>
      <c r="K22" s="29" t="s">
        <v>54</v>
      </c>
      <c r="L22" s="29" t="s">
        <v>80</v>
      </c>
      <c r="M22" s="6"/>
      <c r="N22" s="6"/>
    </row>
    <row r="23" spans="1:14" x14ac:dyDescent="0.25">
      <c r="A23" s="1"/>
      <c r="B23" s="6"/>
      <c r="C23" s="27" t="s">
        <v>30</v>
      </c>
      <c r="D23" s="96">
        <v>143200</v>
      </c>
      <c r="E23" s="35">
        <f>IF($D$30=0,,(D23/$D$30))</f>
        <v>0.7428503249970172</v>
      </c>
      <c r="F23" s="96">
        <v>509672.91397376027</v>
      </c>
      <c r="G23" s="6"/>
      <c r="H23" s="6"/>
      <c r="I23" s="74" t="s">
        <v>65</v>
      </c>
      <c r="J23" s="74"/>
      <c r="K23" s="96">
        <v>29782.675734209999</v>
      </c>
      <c r="L23" s="35">
        <f>IF($K$31=0,,(K23/$K$31))</f>
        <v>0.1544980599437005</v>
      </c>
      <c r="M23" s="6"/>
      <c r="N23" s="6"/>
    </row>
    <row r="24" spans="1:14" x14ac:dyDescent="0.25">
      <c r="A24" s="1"/>
      <c r="B24" s="6"/>
      <c r="C24" s="27" t="s">
        <v>31</v>
      </c>
      <c r="D24" s="96">
        <v>49571</v>
      </c>
      <c r="E24" s="35">
        <f t="shared" ref="E24:E30" si="0">IF($D$30=0,,(D24/$D$30))</f>
        <v>0.2571496750029828</v>
      </c>
      <c r="F24" s="96">
        <v>599831.68000000005</v>
      </c>
      <c r="G24" s="6"/>
      <c r="H24" s="6"/>
      <c r="I24" s="74" t="s">
        <v>63</v>
      </c>
      <c r="J24" s="74"/>
      <c r="K24" s="96">
        <v>17155.74501604</v>
      </c>
      <c r="L24" s="35">
        <f t="shared" ref="L24:L31" si="1">IF($K$31=0,,(K24/$K$31))</f>
        <v>8.8995674717783912E-2</v>
      </c>
      <c r="M24" s="6"/>
      <c r="N24" s="6"/>
    </row>
    <row r="25" spans="1:14" x14ac:dyDescent="0.25">
      <c r="A25" s="1"/>
      <c r="B25" s="6"/>
      <c r="C25" s="27" t="s">
        <v>32</v>
      </c>
      <c r="D25" s="23"/>
      <c r="E25" s="35">
        <f t="shared" si="0"/>
        <v>0</v>
      </c>
      <c r="F25" s="75"/>
      <c r="G25" s="6"/>
      <c r="H25" s="6"/>
      <c r="I25" s="74" t="s">
        <v>64</v>
      </c>
      <c r="J25" s="74"/>
      <c r="K25" s="96">
        <v>6645.4644444300002</v>
      </c>
      <c r="L25" s="35">
        <f t="shared" si="1"/>
        <v>3.447344265679729E-2</v>
      </c>
      <c r="M25" s="6"/>
      <c r="N25" s="6"/>
    </row>
    <row r="26" spans="1:14" x14ac:dyDescent="0.25">
      <c r="A26" s="1"/>
      <c r="B26" s="6"/>
      <c r="C26" s="27" t="s">
        <v>62</v>
      </c>
      <c r="D26" s="23"/>
      <c r="E26" s="35">
        <f t="shared" si="0"/>
        <v>0</v>
      </c>
      <c r="F26" s="75"/>
      <c r="G26" s="6"/>
      <c r="H26" s="6"/>
      <c r="I26" s="74" t="s">
        <v>56</v>
      </c>
      <c r="J26" s="74"/>
      <c r="K26" s="96">
        <v>19486.560694060001</v>
      </c>
      <c r="L26" s="35">
        <f t="shared" si="1"/>
        <v>0.10108681466619401</v>
      </c>
      <c r="M26" s="6"/>
      <c r="N26" s="6"/>
    </row>
    <row r="27" spans="1:14" x14ac:dyDescent="0.25">
      <c r="A27" s="1"/>
      <c r="B27" s="6"/>
      <c r="C27" s="27" t="s">
        <v>33</v>
      </c>
      <c r="D27" s="23"/>
      <c r="E27" s="35">
        <f t="shared" si="0"/>
        <v>0</v>
      </c>
      <c r="F27" s="75"/>
      <c r="G27" s="6"/>
      <c r="H27" s="6"/>
      <c r="I27" s="74" t="s">
        <v>57</v>
      </c>
      <c r="J27" s="74"/>
      <c r="K27" s="96">
        <v>45825.977289560004</v>
      </c>
      <c r="L27" s="35">
        <f t="shared" si="1"/>
        <v>0.23772291816374977</v>
      </c>
      <c r="M27" s="6"/>
      <c r="N27" s="6"/>
    </row>
    <row r="28" spans="1:14" x14ac:dyDescent="0.25">
      <c r="A28" s="1"/>
      <c r="B28" s="6"/>
      <c r="C28" s="27" t="s">
        <v>34</v>
      </c>
      <c r="D28" s="23"/>
      <c r="E28" s="35">
        <f t="shared" si="0"/>
        <v>0</v>
      </c>
      <c r="F28" s="75"/>
      <c r="G28" s="6"/>
      <c r="H28" s="6"/>
      <c r="I28" s="74" t="s">
        <v>58</v>
      </c>
      <c r="J28" s="74"/>
      <c r="K28" s="96">
        <v>29679.22210096</v>
      </c>
      <c r="L28" s="35">
        <f t="shared" si="1"/>
        <v>0.15396139272904549</v>
      </c>
      <c r="M28" s="6"/>
      <c r="N28" s="6"/>
    </row>
    <row r="29" spans="1:14" x14ac:dyDescent="0.25">
      <c r="A29" s="1"/>
      <c r="B29" s="6"/>
      <c r="C29" s="27" t="s">
        <v>35</v>
      </c>
      <c r="D29" s="23"/>
      <c r="E29" s="35">
        <f t="shared" si="0"/>
        <v>0</v>
      </c>
      <c r="F29" s="75"/>
      <c r="G29" s="6"/>
      <c r="H29" s="6"/>
      <c r="I29" s="74" t="s">
        <v>59</v>
      </c>
      <c r="J29" s="74"/>
      <c r="K29" s="96">
        <v>44194.903069779997</v>
      </c>
      <c r="L29" s="35">
        <f t="shared" si="1"/>
        <v>0.22926169712272901</v>
      </c>
      <c r="M29" s="6"/>
      <c r="N29" s="6"/>
    </row>
    <row r="30" spans="1:14" x14ac:dyDescent="0.25">
      <c r="A30" s="1"/>
      <c r="B30" s="6"/>
      <c r="C30" s="26" t="s">
        <v>46</v>
      </c>
      <c r="D30" s="82">
        <f>SUM(D23:D29)</f>
        <v>192771</v>
      </c>
      <c r="E30" s="43">
        <f t="shared" si="0"/>
        <v>1</v>
      </c>
      <c r="F30" s="6"/>
      <c r="G30" s="6"/>
      <c r="H30" s="6"/>
      <c r="I30" s="31" t="s">
        <v>40</v>
      </c>
      <c r="J30" s="31"/>
      <c r="K30" s="96">
        <v>0</v>
      </c>
      <c r="L30" s="35">
        <f t="shared" si="1"/>
        <v>0</v>
      </c>
      <c r="M30" s="6"/>
      <c r="N30" s="6"/>
    </row>
    <row r="31" spans="1:14" x14ac:dyDescent="0.25">
      <c r="A31" s="1"/>
      <c r="B31" s="6"/>
      <c r="C31" s="6"/>
      <c r="D31" s="6"/>
      <c r="E31" s="6"/>
      <c r="F31" s="6"/>
      <c r="G31" s="6"/>
      <c r="H31" s="6"/>
      <c r="I31" s="32" t="s">
        <v>46</v>
      </c>
      <c r="J31" s="33"/>
      <c r="K31" s="81">
        <f>SUM(K23:K30)</f>
        <v>192770.54834904001</v>
      </c>
      <c r="L31" s="43">
        <f t="shared" si="1"/>
        <v>1</v>
      </c>
      <c r="M31" s="6"/>
      <c r="N31" s="6"/>
    </row>
    <row r="32" spans="1:14" x14ac:dyDescent="0.25">
      <c r="A32" s="1"/>
      <c r="B32" s="6"/>
      <c r="C32" s="6"/>
      <c r="D32" s="6"/>
      <c r="E32" s="6"/>
      <c r="F32" s="6"/>
      <c r="G32" s="6"/>
      <c r="H32" s="6"/>
      <c r="I32" s="6"/>
      <c r="J32" s="6"/>
      <c r="K32" s="6"/>
      <c r="L32" s="6"/>
      <c r="M32" s="6"/>
      <c r="N32" s="6"/>
    </row>
    <row r="33" spans="1:16" ht="45" x14ac:dyDescent="0.25">
      <c r="A33" s="1"/>
      <c r="B33" s="6"/>
      <c r="C33" s="28" t="s">
        <v>24</v>
      </c>
      <c r="D33" s="29" t="s">
        <v>54</v>
      </c>
      <c r="E33" s="29" t="s">
        <v>80</v>
      </c>
      <c r="F33" s="6"/>
      <c r="G33" s="6"/>
      <c r="H33" s="6"/>
      <c r="I33" s="22" t="s">
        <v>100</v>
      </c>
      <c r="J33" s="22"/>
      <c r="K33" s="29" t="s">
        <v>54</v>
      </c>
      <c r="L33" s="29" t="s">
        <v>80</v>
      </c>
      <c r="M33" s="6"/>
      <c r="N33" s="6"/>
    </row>
    <row r="34" spans="1:16" x14ac:dyDescent="0.25">
      <c r="A34" s="1"/>
      <c r="B34" s="6"/>
      <c r="C34" s="27" t="s">
        <v>37</v>
      </c>
      <c r="D34" s="96">
        <v>136558.72182499999</v>
      </c>
      <c r="E34" s="35">
        <f>IF($D$36=0,,(D34/$D$36))</f>
        <v>0.70840033913151645</v>
      </c>
      <c r="F34" s="6"/>
      <c r="G34" s="6"/>
      <c r="H34" s="6"/>
      <c r="I34" s="12" t="s">
        <v>38</v>
      </c>
      <c r="J34" s="12"/>
      <c r="K34" s="96">
        <v>94550.243620419991</v>
      </c>
      <c r="L34" s="35">
        <f>IF($K$36=0,,(K34/$K$36))</f>
        <v>0.49048075220978016</v>
      </c>
      <c r="M34" s="7"/>
      <c r="N34" s="6"/>
    </row>
    <row r="35" spans="1:16" x14ac:dyDescent="0.25">
      <c r="A35" s="1"/>
      <c r="B35" s="6"/>
      <c r="C35" s="27" t="s">
        <v>11</v>
      </c>
      <c r="D35" s="96">
        <f>41213.610056+14998.216468</f>
        <v>56211.826523999996</v>
      </c>
      <c r="E35" s="35">
        <f>IF($D$36=0,,(D35/$D$36))</f>
        <v>0.29159966086848349</v>
      </c>
      <c r="F35" s="6"/>
      <c r="G35" s="6"/>
      <c r="H35" s="6"/>
      <c r="I35" s="31" t="s">
        <v>39</v>
      </c>
      <c r="J35" s="31"/>
      <c r="K35" s="104">
        <v>98220.304855620008</v>
      </c>
      <c r="L35" s="35">
        <f>IF($K$36=0,,(K35/$K$36))</f>
        <v>0.50951924779021984</v>
      </c>
      <c r="M35" s="6"/>
      <c r="N35" s="6"/>
    </row>
    <row r="36" spans="1:16" x14ac:dyDescent="0.25">
      <c r="A36" s="1"/>
      <c r="B36" s="6"/>
      <c r="C36" s="26" t="s">
        <v>46</v>
      </c>
      <c r="D36" s="30">
        <f>SUM(D34:D35)</f>
        <v>192770.54834899999</v>
      </c>
      <c r="E36" s="43">
        <f>IF($D$36=0,,(D36/$D$36))</f>
        <v>1</v>
      </c>
      <c r="F36" s="6"/>
      <c r="G36" s="6"/>
      <c r="H36" s="6"/>
      <c r="I36" s="32" t="s">
        <v>46</v>
      </c>
      <c r="J36" s="33"/>
      <c r="K36" s="30">
        <f>SUM(K34:K35)</f>
        <v>192770.54847604001</v>
      </c>
      <c r="L36" s="43">
        <f>IF($K$36=0,,(K36/$K$36))</f>
        <v>1</v>
      </c>
      <c r="M36" s="6"/>
      <c r="N36" s="6"/>
    </row>
    <row r="37" spans="1:16" x14ac:dyDescent="0.25">
      <c r="A37" s="1"/>
      <c r="B37" s="6"/>
      <c r="C37" s="6"/>
      <c r="D37" s="6"/>
      <c r="E37" s="6"/>
      <c r="F37" s="6"/>
      <c r="G37" s="6"/>
      <c r="H37" s="6"/>
      <c r="I37" s="6"/>
      <c r="J37" s="6"/>
      <c r="K37" s="6"/>
      <c r="L37" s="6"/>
      <c r="M37" s="6"/>
      <c r="N37" s="6"/>
    </row>
    <row r="38" spans="1:16" x14ac:dyDescent="0.25">
      <c r="A38" s="1"/>
      <c r="B38" s="6"/>
      <c r="C38" s="28" t="s">
        <v>103</v>
      </c>
      <c r="D38" s="84">
        <v>6.92</v>
      </c>
      <c r="E38" s="6"/>
      <c r="F38" s="6"/>
      <c r="G38" s="6"/>
      <c r="H38" s="6"/>
      <c r="I38" s="6"/>
      <c r="J38" s="6"/>
      <c r="K38" s="6"/>
      <c r="L38" s="6"/>
      <c r="M38" s="6"/>
      <c r="N38" s="6"/>
    </row>
    <row r="39" spans="1:16" x14ac:dyDescent="0.25">
      <c r="A39" s="1"/>
      <c r="B39" s="6"/>
      <c r="C39" s="8"/>
      <c r="D39" s="6"/>
      <c r="E39" s="6"/>
      <c r="F39" s="6"/>
      <c r="G39" s="6"/>
      <c r="H39" s="6"/>
      <c r="I39" s="7"/>
      <c r="J39" s="6"/>
      <c r="K39" s="6"/>
      <c r="L39" s="6"/>
      <c r="M39" s="6"/>
      <c r="N39" s="6"/>
    </row>
    <row r="40" spans="1:16" x14ac:dyDescent="0.25">
      <c r="A40" s="1"/>
      <c r="B40" s="6"/>
      <c r="C40" s="28" t="s">
        <v>99</v>
      </c>
      <c r="D40" s="79" t="s">
        <v>98</v>
      </c>
      <c r="E40" s="29" t="s">
        <v>5</v>
      </c>
      <c r="F40" s="29" t="s">
        <v>6</v>
      </c>
      <c r="G40" s="29" t="s">
        <v>7</v>
      </c>
      <c r="H40" s="29" t="s">
        <v>8</v>
      </c>
      <c r="I40" s="29" t="s">
        <v>9</v>
      </c>
      <c r="J40" s="29" t="s">
        <v>66</v>
      </c>
      <c r="K40" s="29" t="s">
        <v>67</v>
      </c>
      <c r="L40" s="29" t="s">
        <v>10</v>
      </c>
      <c r="M40" s="29" t="s">
        <v>46</v>
      </c>
      <c r="N40" s="6"/>
    </row>
    <row r="41" spans="1:16" x14ac:dyDescent="0.25">
      <c r="A41" s="1"/>
      <c r="B41" s="6"/>
      <c r="C41" s="74" t="s">
        <v>54</v>
      </c>
      <c r="D41" s="96">
        <v>39679.915653856595</v>
      </c>
      <c r="E41" s="96">
        <v>36664.476653741702</v>
      </c>
      <c r="F41" s="96">
        <v>33144.587995618</v>
      </c>
      <c r="G41" s="96">
        <v>29073.537359769602</v>
      </c>
      <c r="H41" s="96">
        <v>24289.903656095201</v>
      </c>
      <c r="I41" s="96">
        <v>17728.263448277899</v>
      </c>
      <c r="J41" s="96">
        <v>9895.4181189302999</v>
      </c>
      <c r="K41" s="96">
        <v>2294.4455897507019</v>
      </c>
      <c r="L41" s="96">
        <v>0</v>
      </c>
      <c r="M41" s="103">
        <f>SUM(D41:L41)</f>
        <v>192770.54847604001</v>
      </c>
      <c r="N41" s="6" t="s">
        <v>167</v>
      </c>
    </row>
    <row r="42" spans="1:16" x14ac:dyDescent="0.25">
      <c r="A42" s="1"/>
      <c r="B42" s="6"/>
      <c r="C42" s="74" t="s">
        <v>80</v>
      </c>
      <c r="D42" s="35">
        <f>IF($M$41=0,,(D41/$M$41))</f>
        <v>0.20584013464478224</v>
      </c>
      <c r="E42" s="35">
        <f t="shared" ref="E42:M42" si="2">IF($M$41=0,,(E41/$M$41))</f>
        <v>0.19019750134859856</v>
      </c>
      <c r="F42" s="35">
        <f t="shared" si="2"/>
        <v>0.17193802817725359</v>
      </c>
      <c r="G42" s="35">
        <f t="shared" si="2"/>
        <v>0.15081939429862251</v>
      </c>
      <c r="H42" s="35">
        <f t="shared" si="2"/>
        <v>0.12600422548008811</v>
      </c>
      <c r="I42" s="35">
        <f t="shared" si="2"/>
        <v>9.1965622282188991E-2</v>
      </c>
      <c r="J42" s="35">
        <f t="shared" si="2"/>
        <v>5.1332624185380836E-2</v>
      </c>
      <c r="K42" s="35">
        <f t="shared" si="2"/>
        <v>1.1902469583085119E-2</v>
      </c>
      <c r="L42" s="35">
        <f t="shared" si="2"/>
        <v>0</v>
      </c>
      <c r="M42" s="43">
        <f t="shared" si="2"/>
        <v>1</v>
      </c>
      <c r="N42" s="6"/>
      <c r="O42" s="1"/>
      <c r="P42" s="1"/>
    </row>
    <row r="43" spans="1:16" x14ac:dyDescent="0.25">
      <c r="A43" s="1"/>
      <c r="B43" s="6"/>
      <c r="C43" s="6"/>
      <c r="D43" s="6"/>
      <c r="E43" s="6"/>
      <c r="F43" s="6"/>
      <c r="G43" s="6"/>
      <c r="H43" s="6"/>
      <c r="I43" s="6"/>
      <c r="J43" s="6"/>
      <c r="K43" s="6"/>
      <c r="L43" s="6"/>
      <c r="M43" s="6"/>
      <c r="N43" s="6"/>
    </row>
    <row r="44" spans="1:16" x14ac:dyDescent="0.25">
      <c r="A44" s="1"/>
      <c r="B44" s="6"/>
      <c r="C44" s="28" t="s">
        <v>102</v>
      </c>
      <c r="D44" s="29">
        <v>2018</v>
      </c>
      <c r="E44" s="29">
        <v>2019</v>
      </c>
      <c r="F44" s="29">
        <v>2020</v>
      </c>
      <c r="G44" s="29">
        <v>2021</v>
      </c>
      <c r="H44" s="29">
        <v>2022</v>
      </c>
      <c r="I44" s="29">
        <v>2023</v>
      </c>
      <c r="J44" s="29">
        <v>2024</v>
      </c>
      <c r="K44" s="29">
        <v>2025</v>
      </c>
      <c r="L44" s="29" t="s">
        <v>162</v>
      </c>
      <c r="M44" s="29" t="s">
        <v>46</v>
      </c>
      <c r="N44" s="6"/>
    </row>
    <row r="45" spans="1:16" x14ac:dyDescent="0.25">
      <c r="A45" s="1"/>
      <c r="B45" s="6"/>
      <c r="C45" s="12" t="s">
        <v>54</v>
      </c>
      <c r="D45" s="96">
        <v>146405.0589864802</v>
      </c>
      <c r="E45" s="96">
        <v>26110.918552809981</v>
      </c>
      <c r="F45" s="96">
        <v>14032.224449509999</v>
      </c>
      <c r="G45" s="96">
        <v>3862.1469435900008</v>
      </c>
      <c r="H45" s="96">
        <v>1621.8178978699998</v>
      </c>
      <c r="I45" s="96">
        <v>331.29203507</v>
      </c>
      <c r="J45" s="96">
        <v>175.50597390000001</v>
      </c>
      <c r="K45" s="96">
        <v>133.0878141</v>
      </c>
      <c r="L45" s="96">
        <v>98.495695709999993</v>
      </c>
      <c r="M45" s="24">
        <f>SUM(D45:L45)</f>
        <v>192770.54834904015</v>
      </c>
      <c r="N45" s="6"/>
    </row>
    <row r="46" spans="1:16" x14ac:dyDescent="0.25">
      <c r="A46" s="1"/>
      <c r="B46" s="6"/>
      <c r="C46" s="12" t="s">
        <v>80</v>
      </c>
      <c r="D46" s="35">
        <f>IF($M$45=0,,(D45/$M$45))</f>
        <v>0.75947835517587348</v>
      </c>
      <c r="E46" s="35">
        <f t="shared" ref="E46:L46" si="3">IF($M$45=0,,(E45/$M$45))</f>
        <v>0.1354507666053438</v>
      </c>
      <c r="F46" s="35">
        <f t="shared" si="3"/>
        <v>7.2792366726594254E-2</v>
      </c>
      <c r="G46" s="35">
        <f t="shared" si="3"/>
        <v>2.0034942975817038E-2</v>
      </c>
      <c r="H46" s="35">
        <f t="shared" si="3"/>
        <v>8.4132037376033909E-3</v>
      </c>
      <c r="I46" s="35">
        <f t="shared" si="3"/>
        <v>1.718582210339236E-3</v>
      </c>
      <c r="J46" s="35">
        <f t="shared" si="3"/>
        <v>9.1043977102881911E-4</v>
      </c>
      <c r="K46" s="35">
        <f t="shared" si="3"/>
        <v>6.9039495524505351E-4</v>
      </c>
      <c r="L46" s="35">
        <f t="shared" si="3"/>
        <v>5.1094784215511321E-4</v>
      </c>
      <c r="M46" s="43">
        <f>IF($M$41=0,,(M45/$M$41))</f>
        <v>0.99999999934118644</v>
      </c>
      <c r="N46" s="6"/>
    </row>
    <row r="47" spans="1:16" x14ac:dyDescent="0.25">
      <c r="A47" s="1"/>
      <c r="B47" s="6"/>
      <c r="C47" s="6"/>
      <c r="D47" s="46"/>
      <c r="E47" s="46"/>
      <c r="F47" s="46"/>
      <c r="G47" s="46"/>
      <c r="H47" s="46"/>
      <c r="I47" s="46"/>
      <c r="J47" s="46"/>
      <c r="K47" s="46"/>
      <c r="L47" s="46"/>
      <c r="M47" s="47"/>
      <c r="N47" s="6"/>
    </row>
    <row r="48" spans="1:16" x14ac:dyDescent="0.25">
      <c r="A48" s="1"/>
      <c r="B48" s="6"/>
      <c r="C48" s="6"/>
      <c r="D48" s="46"/>
      <c r="E48" s="46"/>
      <c r="F48" s="46"/>
      <c r="G48" s="46"/>
      <c r="H48" s="46"/>
      <c r="I48" s="46"/>
      <c r="J48" s="46"/>
      <c r="K48" s="46"/>
      <c r="L48" s="46"/>
      <c r="M48" s="47"/>
      <c r="N48" s="6"/>
    </row>
    <row r="49" spans="1:14" x14ac:dyDescent="0.25">
      <c r="A49" s="1"/>
      <c r="B49" s="6"/>
      <c r="C49" s="6"/>
      <c r="D49" s="46"/>
      <c r="E49" s="46"/>
      <c r="F49" s="46"/>
      <c r="G49" s="46"/>
      <c r="H49" s="46"/>
      <c r="I49" s="46"/>
      <c r="J49" s="46"/>
      <c r="K49" s="46"/>
      <c r="L49" s="46"/>
      <c r="M49" s="47"/>
      <c r="N49" s="6"/>
    </row>
    <row r="50" spans="1:14" x14ac:dyDescent="0.25">
      <c r="A50" s="1"/>
      <c r="B50" s="6"/>
      <c r="C50" s="6"/>
      <c r="D50" s="46"/>
      <c r="E50" s="46"/>
      <c r="F50" s="46"/>
      <c r="G50" s="46"/>
      <c r="H50" s="46"/>
      <c r="I50" s="46"/>
      <c r="J50" s="46"/>
      <c r="K50" s="46"/>
      <c r="L50" s="46"/>
      <c r="M50" s="47"/>
      <c r="N50" s="6"/>
    </row>
    <row r="51" spans="1:14" x14ac:dyDescent="0.25">
      <c r="A51" s="1"/>
      <c r="B51" s="6"/>
      <c r="C51" s="6"/>
      <c r="D51" s="6"/>
      <c r="E51" s="6"/>
      <c r="F51" s="6"/>
      <c r="G51" s="6"/>
      <c r="H51" s="6"/>
      <c r="I51" s="6"/>
      <c r="J51" s="6"/>
      <c r="K51" s="6"/>
      <c r="L51" s="6"/>
      <c r="M51" s="6"/>
      <c r="N51" s="6"/>
    </row>
    <row r="52" spans="1:14" x14ac:dyDescent="0.25">
      <c r="A52" s="1"/>
      <c r="B52" s="6"/>
      <c r="C52" s="28" t="s">
        <v>0</v>
      </c>
      <c r="D52" s="29" t="s">
        <v>68</v>
      </c>
      <c r="E52" s="29" t="s">
        <v>69</v>
      </c>
      <c r="F52" s="29" t="s">
        <v>70</v>
      </c>
      <c r="G52" s="29" t="s">
        <v>71</v>
      </c>
      <c r="H52" s="29" t="s">
        <v>72</v>
      </c>
      <c r="I52" s="29" t="s">
        <v>46</v>
      </c>
      <c r="J52" s="6"/>
      <c r="K52" s="6"/>
      <c r="L52" s="6"/>
      <c r="M52" s="6"/>
      <c r="N52" s="6"/>
    </row>
    <row r="53" spans="1:14" x14ac:dyDescent="0.25">
      <c r="A53" s="1"/>
      <c r="B53" s="6"/>
      <c r="C53" s="74" t="s">
        <v>54</v>
      </c>
      <c r="D53" s="96">
        <v>40270.532196549997</v>
      </c>
      <c r="E53" s="105">
        <v>27499.23247499</v>
      </c>
      <c r="F53" s="105">
        <v>24741.153349069999</v>
      </c>
      <c r="G53" s="105">
        <v>30511.739058710002</v>
      </c>
      <c r="H53" s="105">
        <v>69747.891269720101</v>
      </c>
      <c r="I53" s="106">
        <f>SUM(D53:H53)</f>
        <v>192770.54834904009</v>
      </c>
      <c r="J53" s="7"/>
      <c r="K53" s="6"/>
      <c r="L53" s="6"/>
      <c r="M53" s="6"/>
      <c r="N53" s="6"/>
    </row>
    <row r="54" spans="1:14" x14ac:dyDescent="0.25">
      <c r="A54" s="1"/>
      <c r="B54" s="6"/>
      <c r="C54" s="74" t="s">
        <v>80</v>
      </c>
      <c r="D54" s="35">
        <f t="shared" ref="D54:I54" si="4">IF($I$53=0,,(D53/$I$53))</f>
        <v>0.20890396661441318</v>
      </c>
      <c r="E54" s="35">
        <f t="shared" si="4"/>
        <v>0.1426526651010947</v>
      </c>
      <c r="F54" s="35">
        <f t="shared" si="4"/>
        <v>0.12834508985403942</v>
      </c>
      <c r="G54" s="35">
        <f t="shared" si="4"/>
        <v>0.15828008645523955</v>
      </c>
      <c r="H54" s="35">
        <f t="shared" si="4"/>
        <v>0.36181819197521314</v>
      </c>
      <c r="I54" s="43">
        <f t="shared" si="4"/>
        <v>1</v>
      </c>
      <c r="J54" s="6"/>
      <c r="K54" s="6"/>
      <c r="L54" s="6"/>
      <c r="M54" s="6"/>
      <c r="N54" s="6"/>
    </row>
    <row r="55" spans="1:14" x14ac:dyDescent="0.25">
      <c r="A55" s="1"/>
      <c r="B55" s="6"/>
      <c r="C55" s="6"/>
      <c r="D55" s="6"/>
      <c r="E55" s="6"/>
      <c r="F55" s="6"/>
      <c r="G55" s="6"/>
      <c r="H55" s="6"/>
      <c r="I55" s="6"/>
      <c r="J55" s="6"/>
      <c r="K55" s="6"/>
      <c r="L55" s="6"/>
      <c r="M55" s="6"/>
      <c r="N55" s="6"/>
    </row>
    <row r="56" spans="1:14" x14ac:dyDescent="0.25">
      <c r="A56" s="1"/>
      <c r="B56" s="6"/>
      <c r="C56" s="22" t="s">
        <v>45</v>
      </c>
      <c r="D56" s="25"/>
      <c r="E56" s="25"/>
      <c r="F56" s="25"/>
      <c r="G56" s="25"/>
      <c r="H56" s="25"/>
      <c r="I56" s="6"/>
      <c r="J56" s="6"/>
      <c r="K56" s="6"/>
      <c r="L56" s="6"/>
      <c r="M56" s="6"/>
      <c r="N56" s="6"/>
    </row>
    <row r="57" spans="1:14" x14ac:dyDescent="0.25">
      <c r="A57" s="1"/>
      <c r="B57" s="6"/>
      <c r="C57" s="22" t="s">
        <v>157</v>
      </c>
      <c r="D57" s="34" t="s">
        <v>73</v>
      </c>
      <c r="E57" s="34" t="s">
        <v>12</v>
      </c>
      <c r="F57" s="34" t="s">
        <v>84</v>
      </c>
      <c r="G57" s="34" t="s">
        <v>85</v>
      </c>
      <c r="H57" s="34" t="s">
        <v>46</v>
      </c>
      <c r="I57" s="6"/>
      <c r="J57" s="6"/>
      <c r="K57" s="6"/>
      <c r="L57" s="6"/>
      <c r="M57" s="6"/>
      <c r="N57" s="6"/>
    </row>
    <row r="58" spans="1:14" x14ac:dyDescent="0.25">
      <c r="A58" s="1"/>
      <c r="B58" s="6"/>
      <c r="C58" s="12" t="s">
        <v>54</v>
      </c>
      <c r="D58" s="96">
        <v>0.77530900000000003</v>
      </c>
      <c r="E58" s="23">
        <v>0</v>
      </c>
      <c r="F58" s="23">
        <v>0</v>
      </c>
      <c r="G58" s="23">
        <v>0</v>
      </c>
      <c r="H58" s="30">
        <f>SUM(D58:G58)</f>
        <v>0.77530900000000003</v>
      </c>
      <c r="I58" s="6"/>
      <c r="J58" s="6"/>
      <c r="K58" s="6"/>
      <c r="L58" s="6"/>
      <c r="M58" s="6"/>
      <c r="N58" s="6"/>
    </row>
    <row r="59" spans="1:14" x14ac:dyDescent="0.25">
      <c r="A59" s="1"/>
      <c r="B59" s="6"/>
      <c r="C59" s="12" t="s">
        <v>81</v>
      </c>
      <c r="D59" s="44">
        <f>IF($M$41=0,,(D58/$M$41))</f>
        <v>4.0219266175733548E-6</v>
      </c>
      <c r="E59" s="44">
        <f>IF($M$41=0,,(E58/$M$41))</f>
        <v>0</v>
      </c>
      <c r="F59" s="44">
        <f>IF($M$41=0,,(F58/$M$41))</f>
        <v>0</v>
      </c>
      <c r="G59" s="44">
        <f>IF($M$41=0,,(G58/$M$41))</f>
        <v>0</v>
      </c>
      <c r="H59" s="45">
        <f>IF($M$41=0,,(H58/$M$41))</f>
        <v>4.0219266175733548E-6</v>
      </c>
      <c r="I59" s="6"/>
      <c r="J59" s="6"/>
      <c r="K59" s="6"/>
      <c r="L59" s="6"/>
      <c r="M59" s="6"/>
      <c r="N59" s="6"/>
    </row>
    <row r="60" spans="1:14" x14ac:dyDescent="0.25">
      <c r="A60" s="1"/>
      <c r="B60" s="6"/>
      <c r="C60" s="6"/>
      <c r="D60" s="6"/>
      <c r="E60" s="6"/>
      <c r="F60" s="6"/>
      <c r="G60" s="6"/>
      <c r="H60" s="6"/>
      <c r="I60" s="6"/>
      <c r="J60" s="6"/>
      <c r="K60" s="6"/>
      <c r="L60" s="6"/>
      <c r="M60" s="6"/>
      <c r="N60" s="6"/>
    </row>
    <row r="61" spans="1:14" x14ac:dyDescent="0.25">
      <c r="A61" s="1"/>
      <c r="B61" s="6"/>
      <c r="C61" s="28" t="s">
        <v>107</v>
      </c>
      <c r="D61" s="35">
        <v>0</v>
      </c>
      <c r="E61" s="41"/>
      <c r="F61" s="41"/>
      <c r="G61" s="42"/>
      <c r="H61" s="6"/>
      <c r="I61" s="6"/>
      <c r="J61" s="6"/>
      <c r="K61" s="6"/>
      <c r="L61" s="6"/>
      <c r="M61" s="6"/>
      <c r="N61" s="6"/>
    </row>
    <row r="62" spans="1:14" x14ac:dyDescent="0.25">
      <c r="A62" s="1"/>
      <c r="B62" s="6"/>
      <c r="C62" s="6"/>
      <c r="D62" s="6"/>
      <c r="E62" s="6"/>
      <c r="F62" s="6"/>
      <c r="G62" s="6"/>
      <c r="H62" s="6"/>
      <c r="I62" s="6"/>
      <c r="J62" s="6"/>
      <c r="K62" s="6"/>
      <c r="L62" s="6"/>
      <c r="M62" s="6"/>
      <c r="N62" s="6"/>
    </row>
    <row r="63" spans="1:14" x14ac:dyDescent="0.25">
      <c r="A63" s="1"/>
      <c r="B63" s="6"/>
      <c r="C63" s="22" t="s">
        <v>47</v>
      </c>
      <c r="D63" s="25"/>
      <c r="E63" s="6"/>
      <c r="F63" s="6"/>
      <c r="G63" s="6"/>
      <c r="H63" s="6"/>
      <c r="I63" s="6"/>
      <c r="J63" s="6"/>
      <c r="K63" s="6"/>
      <c r="L63" s="6"/>
      <c r="M63" s="6"/>
      <c r="N63" s="6"/>
    </row>
    <row r="64" spans="1:14" x14ac:dyDescent="0.25">
      <c r="A64" s="1"/>
      <c r="B64" s="6"/>
      <c r="C64" s="12" t="s">
        <v>97</v>
      </c>
      <c r="D64" s="107">
        <v>0.34599999999999997</v>
      </c>
      <c r="E64" s="80"/>
      <c r="F64" s="6"/>
      <c r="G64" s="6"/>
      <c r="H64" s="6"/>
      <c r="I64" s="6"/>
      <c r="J64" s="6"/>
      <c r="K64" s="6"/>
      <c r="L64" s="6"/>
      <c r="M64" s="6"/>
      <c r="N64" s="6"/>
    </row>
    <row r="65" spans="1:14" x14ac:dyDescent="0.25">
      <c r="A65" s="1"/>
      <c r="B65" s="6"/>
      <c r="C65" s="74" t="s">
        <v>101</v>
      </c>
      <c r="D65" s="107">
        <v>0.57099999999999995</v>
      </c>
      <c r="E65" s="6"/>
      <c r="F65" s="6"/>
      <c r="G65" s="6"/>
      <c r="H65" s="6"/>
      <c r="I65" s="6"/>
      <c r="J65" s="6"/>
      <c r="K65" s="6"/>
      <c r="L65" s="6"/>
      <c r="M65" s="6"/>
      <c r="N65" s="6"/>
    </row>
    <row r="66" spans="1:14" x14ac:dyDescent="0.25">
      <c r="A66" s="1"/>
      <c r="B66" s="6"/>
      <c r="C66" s="6"/>
      <c r="D66" s="6"/>
      <c r="E66" s="6"/>
      <c r="F66" s="6"/>
      <c r="G66" s="6"/>
      <c r="H66" s="6"/>
      <c r="I66" s="6"/>
      <c r="J66" s="6"/>
      <c r="K66" s="6"/>
      <c r="L66" s="6"/>
      <c r="M66" s="6"/>
      <c r="N66" s="6"/>
    </row>
    <row r="67" spans="1:14" ht="18.75" x14ac:dyDescent="0.3">
      <c r="A67" s="5" t="s">
        <v>78</v>
      </c>
      <c r="B67" s="6"/>
      <c r="C67" s="40" t="s">
        <v>76</v>
      </c>
      <c r="D67" s="2"/>
      <c r="E67" s="2"/>
      <c r="F67" s="2"/>
      <c r="G67" s="2"/>
      <c r="H67" s="2"/>
      <c r="I67" s="2"/>
      <c r="J67" s="2"/>
      <c r="K67" s="2"/>
      <c r="L67" s="2"/>
      <c r="M67" s="2"/>
      <c r="N67" s="6"/>
    </row>
    <row r="68" spans="1:14" x14ac:dyDescent="0.25">
      <c r="A68" s="1"/>
      <c r="B68" s="6"/>
      <c r="C68" s="6"/>
      <c r="D68" s="6"/>
      <c r="E68" s="6"/>
      <c r="F68" s="6"/>
      <c r="G68" s="6"/>
      <c r="H68" s="6"/>
      <c r="I68" s="6"/>
      <c r="J68" s="6"/>
      <c r="K68" s="6"/>
      <c r="L68" s="6"/>
      <c r="M68" s="6"/>
      <c r="N68" s="6"/>
    </row>
    <row r="69" spans="1:14" x14ac:dyDescent="0.25">
      <c r="A69" s="1"/>
      <c r="B69" s="6"/>
      <c r="C69" s="22" t="s">
        <v>16</v>
      </c>
      <c r="D69" s="25"/>
      <c r="E69" s="25"/>
      <c r="F69" s="25"/>
      <c r="G69" s="25"/>
      <c r="H69" s="25"/>
      <c r="I69" s="25"/>
      <c r="J69" s="25"/>
      <c r="K69" s="6"/>
      <c r="L69" s="6"/>
      <c r="M69" s="6"/>
      <c r="N69" s="6"/>
    </row>
    <row r="70" spans="1:14" ht="30" x14ac:dyDescent="0.25">
      <c r="A70" s="1"/>
      <c r="B70" s="6"/>
      <c r="C70" s="28" t="s">
        <v>4</v>
      </c>
      <c r="D70" s="29" t="s">
        <v>55</v>
      </c>
      <c r="E70" s="29" t="s">
        <v>53</v>
      </c>
      <c r="F70" s="38" t="s">
        <v>18</v>
      </c>
      <c r="G70" s="29" t="s">
        <v>24</v>
      </c>
      <c r="H70" s="29" t="s">
        <v>106</v>
      </c>
      <c r="I70" s="29" t="s">
        <v>105</v>
      </c>
      <c r="J70" s="29" t="s">
        <v>104</v>
      </c>
      <c r="K70" s="6"/>
      <c r="L70" s="6"/>
      <c r="M70" s="6"/>
      <c r="N70" s="6"/>
    </row>
    <row r="71" spans="1:14" x14ac:dyDescent="0.25">
      <c r="A71" s="1"/>
      <c r="B71" s="6"/>
      <c r="C71" s="73" t="s">
        <v>146</v>
      </c>
      <c r="D71" s="96">
        <v>10714</v>
      </c>
      <c r="E71" s="71">
        <v>43113</v>
      </c>
      <c r="F71" s="76">
        <v>2.5000000000000001E-2</v>
      </c>
      <c r="G71" s="37" t="s">
        <v>11</v>
      </c>
      <c r="H71" s="36" t="s">
        <v>153</v>
      </c>
      <c r="I71" s="71">
        <v>43271</v>
      </c>
      <c r="J71" s="71">
        <v>43271</v>
      </c>
      <c r="K71" s="6"/>
      <c r="L71" s="6"/>
      <c r="M71" s="6"/>
      <c r="N71" s="6"/>
    </row>
    <row r="72" spans="1:14" x14ac:dyDescent="0.25">
      <c r="A72" s="1"/>
      <c r="B72" s="6"/>
      <c r="C72" s="73" t="s">
        <v>147</v>
      </c>
      <c r="D72" s="96">
        <v>15315</v>
      </c>
      <c r="E72" s="71">
        <v>43097</v>
      </c>
      <c r="F72" s="76">
        <v>2.5000000000000001E-2</v>
      </c>
      <c r="G72" s="37" t="s">
        <v>11</v>
      </c>
      <c r="H72" s="36" t="s">
        <v>153</v>
      </c>
      <c r="I72" s="71">
        <v>43635</v>
      </c>
      <c r="J72" s="71">
        <v>43635</v>
      </c>
      <c r="K72" s="6"/>
      <c r="L72" s="6"/>
      <c r="M72" s="6"/>
      <c r="N72" s="6"/>
    </row>
    <row r="73" spans="1:14" x14ac:dyDescent="0.25">
      <c r="A73" s="1"/>
      <c r="B73" s="6"/>
      <c r="C73" s="73" t="s">
        <v>148</v>
      </c>
      <c r="D73" s="96">
        <v>22065</v>
      </c>
      <c r="E73" s="71">
        <v>42438</v>
      </c>
      <c r="F73" s="76">
        <v>3.2500000000000001E-2</v>
      </c>
      <c r="G73" s="37" t="s">
        <v>11</v>
      </c>
      <c r="H73" s="36" t="s">
        <v>153</v>
      </c>
      <c r="I73" s="71">
        <v>44090</v>
      </c>
      <c r="J73" s="71">
        <v>44090</v>
      </c>
      <c r="K73" s="6"/>
      <c r="L73" s="6"/>
      <c r="M73" s="6"/>
      <c r="N73" s="6"/>
    </row>
    <row r="74" spans="1:14" x14ac:dyDescent="0.25">
      <c r="A74" s="1"/>
      <c r="B74" s="6"/>
      <c r="C74" s="95" t="s">
        <v>149</v>
      </c>
      <c r="D74" s="104">
        <v>18810</v>
      </c>
      <c r="E74" s="92">
        <v>42964</v>
      </c>
      <c r="F74" s="93">
        <v>1.7500000000000002E-2</v>
      </c>
      <c r="G74" s="94" t="s">
        <v>11</v>
      </c>
      <c r="H74" s="91" t="s">
        <v>153</v>
      </c>
      <c r="I74" s="92">
        <v>44454</v>
      </c>
      <c r="J74" s="92">
        <v>44454</v>
      </c>
      <c r="K74" s="6"/>
      <c r="L74" s="6"/>
      <c r="M74" s="6"/>
      <c r="N74" s="6"/>
    </row>
    <row r="75" spans="1:14" x14ac:dyDescent="0.25">
      <c r="A75" s="1"/>
      <c r="B75" s="6"/>
      <c r="C75" s="73" t="s">
        <v>150</v>
      </c>
      <c r="D75" s="96">
        <v>22012</v>
      </c>
      <c r="E75" s="71">
        <v>43055</v>
      </c>
      <c r="F75" s="76">
        <v>2.2499999999999999E-2</v>
      </c>
      <c r="G75" s="37" t="s">
        <v>11</v>
      </c>
      <c r="H75" s="36" t="s">
        <v>153</v>
      </c>
      <c r="I75" s="71">
        <v>44825</v>
      </c>
      <c r="J75" s="71">
        <v>44825</v>
      </c>
      <c r="K75" s="6"/>
      <c r="L75" s="6"/>
      <c r="M75" s="6"/>
      <c r="N75" s="6"/>
    </row>
    <row r="76" spans="1:14" x14ac:dyDescent="0.25">
      <c r="A76" s="1"/>
      <c r="B76" s="6"/>
      <c r="C76" s="73" t="s">
        <v>158</v>
      </c>
      <c r="D76" s="96">
        <v>20265</v>
      </c>
      <c r="E76" s="71">
        <v>43119</v>
      </c>
      <c r="F76" s="76">
        <v>1.2500000000000001E-2</v>
      </c>
      <c r="G76" s="37" t="s">
        <v>11</v>
      </c>
      <c r="H76" s="36" t="s">
        <v>153</v>
      </c>
      <c r="I76" s="71">
        <v>45189</v>
      </c>
      <c r="J76" s="71">
        <v>45189</v>
      </c>
      <c r="K76" s="6"/>
      <c r="L76" s="6"/>
      <c r="M76" s="6"/>
      <c r="N76" s="6"/>
    </row>
    <row r="77" spans="1:14" x14ac:dyDescent="0.25">
      <c r="A77" s="1"/>
      <c r="B77" s="6"/>
      <c r="C77" s="73" t="s">
        <v>161</v>
      </c>
      <c r="D77" s="96">
        <v>4800</v>
      </c>
      <c r="E77" s="71">
        <v>43117</v>
      </c>
      <c r="F77" s="76">
        <v>1.4999999999999999E-2</v>
      </c>
      <c r="G77" s="37" t="s">
        <v>11</v>
      </c>
      <c r="H77" s="36" t="s">
        <v>153</v>
      </c>
      <c r="I77" s="71">
        <v>45553</v>
      </c>
      <c r="J77" s="71">
        <v>45553</v>
      </c>
      <c r="K77" s="6"/>
      <c r="L77" s="6"/>
      <c r="M77" s="6"/>
      <c r="N77" s="6"/>
    </row>
    <row r="78" spans="1:14" x14ac:dyDescent="0.25">
      <c r="A78" s="1"/>
      <c r="B78" s="6"/>
      <c r="C78" s="9"/>
      <c r="D78" s="11"/>
      <c r="E78" s="11"/>
      <c r="F78" s="11"/>
      <c r="G78" s="11"/>
      <c r="H78" s="11"/>
      <c r="I78" s="11"/>
      <c r="J78" s="6"/>
      <c r="K78" s="6"/>
      <c r="L78" s="6"/>
      <c r="M78" s="6"/>
      <c r="N78" s="6"/>
    </row>
    <row r="79" spans="1:14" x14ac:dyDescent="0.25">
      <c r="A79" s="1"/>
      <c r="B79" s="6"/>
      <c r="C79" s="28" t="s">
        <v>20</v>
      </c>
      <c r="D79" s="39"/>
      <c r="E79" s="39"/>
      <c r="F79" s="39"/>
      <c r="G79" s="39"/>
      <c r="H79" s="39"/>
      <c r="I79" s="39"/>
      <c r="J79" s="25"/>
      <c r="K79" s="25"/>
      <c r="L79" s="6"/>
      <c r="M79" s="6"/>
      <c r="N79" s="6"/>
    </row>
    <row r="80" spans="1:14" ht="30" x14ac:dyDescent="0.25">
      <c r="A80" s="1"/>
      <c r="B80" s="6"/>
      <c r="C80" s="28" t="s">
        <v>4</v>
      </c>
      <c r="D80" s="29" t="s">
        <v>55</v>
      </c>
      <c r="E80" s="29" t="s">
        <v>19</v>
      </c>
      <c r="F80" s="29" t="s">
        <v>17</v>
      </c>
      <c r="G80" s="38" t="s">
        <v>18</v>
      </c>
      <c r="H80" s="29" t="s">
        <v>24</v>
      </c>
      <c r="I80" s="29" t="s">
        <v>106</v>
      </c>
      <c r="J80" s="29" t="s">
        <v>105</v>
      </c>
      <c r="K80" s="29" t="s">
        <v>104</v>
      </c>
      <c r="L80" s="6"/>
      <c r="M80" s="6"/>
      <c r="N80" s="6"/>
    </row>
    <row r="81" spans="1:14" x14ac:dyDescent="0.25">
      <c r="A81" s="1"/>
      <c r="B81" s="6"/>
      <c r="C81" s="72" t="s">
        <v>159</v>
      </c>
      <c r="D81" s="96">
        <v>4281.75</v>
      </c>
      <c r="E81" s="36" t="s">
        <v>89</v>
      </c>
      <c r="F81" s="71">
        <v>41393</v>
      </c>
      <c r="G81" s="76">
        <v>1.125E-2</v>
      </c>
      <c r="H81" s="37" t="s">
        <v>11</v>
      </c>
      <c r="I81" s="36" t="s">
        <v>153</v>
      </c>
      <c r="J81" s="71">
        <v>43958</v>
      </c>
      <c r="K81" s="71">
        <v>43958</v>
      </c>
      <c r="L81" s="6"/>
      <c r="M81" s="6"/>
      <c r="N81" s="6"/>
    </row>
    <row r="82" spans="1:14" x14ac:dyDescent="0.25">
      <c r="A82" s="1"/>
      <c r="B82" s="6"/>
      <c r="C82" s="73" t="s">
        <v>151</v>
      </c>
      <c r="D82" s="96">
        <v>4436.75</v>
      </c>
      <c r="E82" s="36" t="s">
        <v>89</v>
      </c>
      <c r="F82" s="71">
        <v>41709</v>
      </c>
      <c r="G82" s="76">
        <v>1.4999999999999999E-2</v>
      </c>
      <c r="H82" s="37" t="s">
        <v>11</v>
      </c>
      <c r="I82" s="36" t="s">
        <v>153</v>
      </c>
      <c r="J82" s="71">
        <v>44273</v>
      </c>
      <c r="K82" s="71">
        <v>44273</v>
      </c>
      <c r="L82" s="6"/>
      <c r="M82" s="6"/>
      <c r="N82" s="6"/>
    </row>
    <row r="83" spans="1:14" x14ac:dyDescent="0.25">
      <c r="A83" s="1"/>
      <c r="B83" s="6"/>
      <c r="C83" s="74" t="s">
        <v>152</v>
      </c>
      <c r="D83" s="96">
        <v>4635.5</v>
      </c>
      <c r="E83" s="36" t="s">
        <v>89</v>
      </c>
      <c r="F83" s="71">
        <v>42110</v>
      </c>
      <c r="G83" s="76">
        <v>2.5000000000000001E-3</v>
      </c>
      <c r="H83" s="37" t="s">
        <v>11</v>
      </c>
      <c r="I83" s="36" t="s">
        <v>153</v>
      </c>
      <c r="J83" s="71">
        <v>44673</v>
      </c>
      <c r="K83" s="71">
        <v>44673</v>
      </c>
      <c r="L83" s="6"/>
      <c r="M83" s="6"/>
      <c r="N83" s="6"/>
    </row>
    <row r="84" spans="1:14" x14ac:dyDescent="0.25">
      <c r="A84" s="1"/>
      <c r="B84" s="6"/>
      <c r="C84" s="74" t="s">
        <v>154</v>
      </c>
      <c r="D84" s="96">
        <v>4632.5</v>
      </c>
      <c r="E84" s="36" t="s">
        <v>89</v>
      </c>
      <c r="F84" s="71">
        <v>42465</v>
      </c>
      <c r="G84" s="76">
        <v>2.5000000000000001E-3</v>
      </c>
      <c r="H84" s="37" t="s">
        <v>11</v>
      </c>
      <c r="I84" s="36" t="s">
        <v>155</v>
      </c>
      <c r="J84" s="71">
        <v>45028</v>
      </c>
      <c r="K84" s="71">
        <v>45028</v>
      </c>
      <c r="L84" s="6"/>
      <c r="M84" s="6"/>
      <c r="N84" s="6"/>
    </row>
    <row r="85" spans="1:14" x14ac:dyDescent="0.25">
      <c r="A85" s="1"/>
      <c r="B85" s="6"/>
      <c r="C85" s="74" t="s">
        <v>160</v>
      </c>
      <c r="D85" s="96">
        <v>4768.5</v>
      </c>
      <c r="E85" s="36" t="s">
        <v>89</v>
      </c>
      <c r="F85" s="71">
        <v>42801</v>
      </c>
      <c r="G85" s="76">
        <v>3.7499999999999999E-3</v>
      </c>
      <c r="H85" s="37" t="s">
        <v>11</v>
      </c>
      <c r="I85" s="36" t="s">
        <v>155</v>
      </c>
      <c r="J85" s="71">
        <v>45365</v>
      </c>
      <c r="K85" s="71">
        <v>45365</v>
      </c>
      <c r="L85" s="6"/>
      <c r="M85" s="6"/>
      <c r="N85" s="6"/>
    </row>
    <row r="86" spans="1:14" x14ac:dyDescent="0.25">
      <c r="A86" s="1"/>
      <c r="B86" s="6"/>
      <c r="C86" s="6"/>
      <c r="D86" s="6"/>
      <c r="E86" s="6"/>
      <c r="F86" s="6"/>
      <c r="G86" s="6"/>
      <c r="H86" s="10"/>
      <c r="I86" s="6"/>
      <c r="J86" s="6"/>
      <c r="K86" s="6"/>
      <c r="L86" s="6"/>
      <c r="M86" s="6"/>
      <c r="N86" s="6"/>
    </row>
    <row r="87" spans="1:14" x14ac:dyDescent="0.25">
      <c r="A87" s="1"/>
      <c r="B87" s="6"/>
      <c r="C87" s="22"/>
      <c r="D87" s="29" t="s">
        <v>55</v>
      </c>
      <c r="E87" s="6"/>
      <c r="F87" s="6"/>
      <c r="G87" s="6"/>
      <c r="H87" s="10"/>
      <c r="I87" s="6"/>
      <c r="J87" s="6"/>
      <c r="K87" s="6"/>
      <c r="L87" s="6"/>
      <c r="M87" s="6"/>
      <c r="N87" s="6"/>
    </row>
    <row r="88" spans="1:14" x14ac:dyDescent="0.25">
      <c r="A88" s="1"/>
      <c r="B88" s="6"/>
      <c r="C88" s="12" t="s">
        <v>21</v>
      </c>
      <c r="D88" s="97">
        <v>13308.377150372864</v>
      </c>
      <c r="E88" s="6"/>
      <c r="F88" s="6"/>
      <c r="G88" s="6"/>
      <c r="H88" s="7"/>
      <c r="I88" s="6"/>
      <c r="J88" s="6"/>
      <c r="K88" s="6"/>
      <c r="L88" s="6"/>
      <c r="M88" s="6"/>
      <c r="N88" s="6"/>
    </row>
    <row r="89" spans="1:14" x14ac:dyDescent="0.25">
      <c r="A89" s="1"/>
      <c r="B89" s="6"/>
      <c r="C89" s="12" t="s">
        <v>22</v>
      </c>
      <c r="D89" s="98">
        <f>SUM(D71:D77)+SUM(D81:D85)+D88+D90</f>
        <v>150551.63907737288</v>
      </c>
      <c r="E89" s="7"/>
      <c r="F89" s="6"/>
      <c r="G89" s="6"/>
      <c r="H89" s="6"/>
      <c r="I89" s="7"/>
      <c r="J89" s="6"/>
      <c r="K89" s="6"/>
      <c r="L89" s="6"/>
      <c r="M89" s="6"/>
      <c r="N89" s="6"/>
    </row>
    <row r="90" spans="1:14" x14ac:dyDescent="0.25">
      <c r="A90" s="1"/>
      <c r="B90" s="6"/>
      <c r="C90" s="12" t="s">
        <v>60</v>
      </c>
      <c r="D90" s="96">
        <v>507.26192700000001</v>
      </c>
      <c r="E90" s="6"/>
      <c r="F90" s="6"/>
      <c r="G90" s="6"/>
      <c r="H90" s="6"/>
      <c r="I90" s="6"/>
      <c r="J90" s="6"/>
      <c r="K90" s="6"/>
      <c r="L90" s="6"/>
      <c r="M90" s="6"/>
      <c r="N90" s="6"/>
    </row>
    <row r="91" spans="1:14" x14ac:dyDescent="0.25">
      <c r="A91" s="1"/>
      <c r="B91" s="6"/>
      <c r="C91" s="6"/>
      <c r="D91" s="6"/>
      <c r="E91" s="6"/>
      <c r="F91" s="6"/>
      <c r="G91" s="6"/>
      <c r="H91" s="6"/>
      <c r="I91" s="6"/>
      <c r="J91" s="6"/>
      <c r="K91" s="6"/>
      <c r="L91" s="6"/>
      <c r="M91" s="6"/>
      <c r="N91" s="6"/>
    </row>
    <row r="92" spans="1:14" x14ac:dyDescent="0.25">
      <c r="A92" s="1"/>
      <c r="B92" s="6"/>
      <c r="C92" s="28" t="s">
        <v>102</v>
      </c>
      <c r="D92" s="34">
        <v>2018</v>
      </c>
      <c r="E92" s="34">
        <v>2019</v>
      </c>
      <c r="F92" s="34">
        <v>2020</v>
      </c>
      <c r="G92" s="34">
        <v>2021</v>
      </c>
      <c r="H92" s="34">
        <v>2022</v>
      </c>
      <c r="I92" s="34" t="s">
        <v>163</v>
      </c>
      <c r="J92" s="34" t="s">
        <v>164</v>
      </c>
      <c r="K92" s="34" t="s">
        <v>165</v>
      </c>
      <c r="L92" s="34" t="s">
        <v>46</v>
      </c>
      <c r="M92" s="6"/>
      <c r="N92" s="6"/>
    </row>
    <row r="93" spans="1:14" x14ac:dyDescent="0.25">
      <c r="A93" s="1"/>
      <c r="B93" s="6"/>
      <c r="C93" s="12" t="s">
        <v>23</v>
      </c>
      <c r="D93" s="96">
        <v>14160.94907698</v>
      </c>
      <c r="E93" s="96">
        <v>16610.35000037288</v>
      </c>
      <c r="F93" s="96">
        <v>27482.489999999998</v>
      </c>
      <c r="G93" s="96">
        <v>24089.25</v>
      </c>
      <c r="H93" s="96">
        <v>27197.25</v>
      </c>
      <c r="I93" s="96">
        <v>39531.35</v>
      </c>
      <c r="J93" s="96">
        <v>1480</v>
      </c>
      <c r="K93" s="96">
        <v>0</v>
      </c>
      <c r="L93" s="30">
        <f>SUM(D93:K93)</f>
        <v>150551.63907735288</v>
      </c>
      <c r="M93" s="6"/>
      <c r="N93" s="6"/>
    </row>
    <row r="94" spans="1:14" x14ac:dyDescent="0.25">
      <c r="A94" s="1"/>
      <c r="B94" s="6"/>
      <c r="C94" s="12" t="s">
        <v>82</v>
      </c>
      <c r="D94" s="35">
        <f>IF($L$93=0,,(D93/$L$93))</f>
        <v>9.4060411190237225E-2</v>
      </c>
      <c r="E94" s="35">
        <f t="shared" ref="E94:L94" si="5">IF($L$93=0,,(E93/$L$93))</f>
        <v>0.11032991804120142</v>
      </c>
      <c r="F94" s="35">
        <f t="shared" si="5"/>
        <v>0.18254527262821493</v>
      </c>
      <c r="G94" s="35">
        <f t="shared" si="5"/>
        <v>0.16000656085599327</v>
      </c>
      <c r="H94" s="35">
        <f t="shared" si="5"/>
        <v>0.1806506403163512</v>
      </c>
      <c r="I94" s="35">
        <f t="shared" si="5"/>
        <v>0.26257668293926001</v>
      </c>
      <c r="J94" s="35">
        <f t="shared" si="5"/>
        <v>9.8305140287418685E-3</v>
      </c>
      <c r="K94" s="35">
        <f t="shared" si="5"/>
        <v>0</v>
      </c>
      <c r="L94" s="43">
        <f t="shared" si="5"/>
        <v>1</v>
      </c>
      <c r="M94" s="6"/>
      <c r="N94" s="6"/>
    </row>
    <row r="95" spans="1:14" x14ac:dyDescent="0.25">
      <c r="A95" s="1"/>
      <c r="B95" s="6"/>
      <c r="C95" s="6"/>
      <c r="D95" s="6"/>
      <c r="E95" s="6"/>
      <c r="F95" s="6"/>
      <c r="G95" s="6"/>
      <c r="H95" s="6"/>
      <c r="I95" s="6"/>
      <c r="J95" s="6"/>
      <c r="K95" s="6"/>
      <c r="L95" s="6"/>
      <c r="M95" s="6"/>
      <c r="N95" s="6"/>
    </row>
    <row r="96" spans="1:14" x14ac:dyDescent="0.25">
      <c r="A96" s="1"/>
      <c r="B96" s="6"/>
      <c r="C96" s="28" t="s">
        <v>24</v>
      </c>
      <c r="D96" s="29" t="s">
        <v>55</v>
      </c>
      <c r="E96" s="29" t="s">
        <v>83</v>
      </c>
      <c r="F96" s="9"/>
      <c r="G96" s="9"/>
      <c r="H96" s="9"/>
      <c r="I96" s="9"/>
      <c r="J96" s="9"/>
      <c r="K96" s="9"/>
      <c r="L96" s="9"/>
      <c r="M96" s="9"/>
      <c r="N96" s="6"/>
    </row>
    <row r="97" spans="1:14" x14ac:dyDescent="0.25">
      <c r="A97" s="1"/>
      <c r="B97" s="6"/>
      <c r="C97" s="12" t="s">
        <v>11</v>
      </c>
      <c r="D97" s="96">
        <v>145566.84907735288</v>
      </c>
      <c r="E97" s="35">
        <f>IF($D$99=0,,(D97/$D$99))</f>
        <v>0.96688983241531601</v>
      </c>
      <c r="F97" s="6"/>
      <c r="G97" s="6"/>
      <c r="H97" s="6"/>
      <c r="I97" s="6"/>
      <c r="J97" s="6"/>
      <c r="K97" s="6"/>
      <c r="L97" s="6"/>
      <c r="M97" s="6"/>
      <c r="N97" s="6"/>
    </row>
    <row r="98" spans="1:14" x14ac:dyDescent="0.25">
      <c r="A98" s="1"/>
      <c r="B98" s="6"/>
      <c r="C98" s="12" t="s">
        <v>37</v>
      </c>
      <c r="D98" s="96">
        <v>4984.79</v>
      </c>
      <c r="E98" s="35">
        <f>IF($D$99=0,,(D98/$D$99))</f>
        <v>3.3110167584683901E-2</v>
      </c>
      <c r="F98" s="6"/>
      <c r="G98" s="6"/>
      <c r="H98" s="6"/>
      <c r="I98" s="6"/>
      <c r="J98" s="7"/>
      <c r="K98" s="6"/>
      <c r="L98" s="6"/>
      <c r="M98" s="6"/>
      <c r="N98" s="6"/>
    </row>
    <row r="99" spans="1:14" x14ac:dyDescent="0.25">
      <c r="A99" s="1"/>
      <c r="B99" s="6"/>
      <c r="C99" s="21" t="s">
        <v>46</v>
      </c>
      <c r="D99" s="30">
        <f>SUM(D97:D98)</f>
        <v>150551.63907735288</v>
      </c>
      <c r="E99" s="43">
        <f>IF($D$99=0,,(D99/$D$99))</f>
        <v>1</v>
      </c>
      <c r="F99" s="6"/>
      <c r="G99" s="6"/>
      <c r="H99" s="6"/>
      <c r="I99" s="6"/>
      <c r="J99" s="6"/>
      <c r="K99" s="6"/>
      <c r="L99" s="6"/>
      <c r="M99" s="6"/>
      <c r="N99" s="6"/>
    </row>
    <row r="100" spans="1:14" x14ac:dyDescent="0.25">
      <c r="A100" s="1"/>
      <c r="B100" s="6"/>
      <c r="C100" s="6"/>
      <c r="D100" s="6"/>
      <c r="E100" s="6"/>
      <c r="F100" s="6"/>
      <c r="G100" s="6"/>
      <c r="H100" s="6"/>
      <c r="I100" s="6"/>
      <c r="J100" s="6"/>
      <c r="K100" s="6"/>
      <c r="L100" s="6"/>
      <c r="M100" s="6"/>
      <c r="N100" s="6"/>
    </row>
    <row r="101" spans="1:14" ht="18.75" x14ac:dyDescent="0.3">
      <c r="A101" s="1"/>
      <c r="B101" s="6"/>
      <c r="C101" s="40" t="s">
        <v>96</v>
      </c>
      <c r="D101" s="2"/>
      <c r="E101" s="2"/>
      <c r="F101" s="2"/>
      <c r="G101" s="2"/>
      <c r="H101" s="2"/>
      <c r="I101" s="2"/>
      <c r="J101" s="2"/>
      <c r="K101" s="2"/>
      <c r="L101" s="2"/>
      <c r="M101" s="2"/>
      <c r="N101" s="6"/>
    </row>
    <row r="102" spans="1:14" x14ac:dyDescent="0.25">
      <c r="A102" s="1"/>
      <c r="B102" s="6"/>
      <c r="C102" s="6"/>
      <c r="D102" s="46"/>
      <c r="E102" s="6"/>
      <c r="F102" s="6"/>
      <c r="G102" s="6"/>
      <c r="H102" s="6"/>
      <c r="I102" s="6"/>
      <c r="J102" s="6"/>
      <c r="K102" s="6"/>
      <c r="L102" s="6"/>
      <c r="M102" s="6"/>
      <c r="N102" s="6"/>
    </row>
    <row r="103" spans="1:14" ht="30" x14ac:dyDescent="0.25">
      <c r="B103" s="6"/>
      <c r="C103" s="62" t="s">
        <v>92</v>
      </c>
      <c r="D103" s="63" t="s">
        <v>86</v>
      </c>
      <c r="E103" s="29" t="s">
        <v>87</v>
      </c>
      <c r="F103" s="6"/>
      <c r="G103" s="6"/>
      <c r="H103" s="6"/>
      <c r="I103" s="6"/>
      <c r="J103" s="6"/>
      <c r="K103" s="6"/>
      <c r="L103" s="6"/>
      <c r="M103" s="6"/>
      <c r="N103" s="6"/>
    </row>
    <row r="104" spans="1:14" x14ac:dyDescent="0.25">
      <c r="B104" s="6"/>
      <c r="C104" s="49" t="s">
        <v>88</v>
      </c>
      <c r="D104" s="99">
        <f>+D20</f>
        <v>202645.54847604001</v>
      </c>
      <c r="E104" s="108">
        <v>121378.26192697999</v>
      </c>
      <c r="F104" s="6"/>
      <c r="G104" s="6"/>
      <c r="H104" s="6"/>
      <c r="I104" s="6"/>
      <c r="J104" s="6"/>
      <c r="K104" s="6"/>
      <c r="L104" s="6"/>
      <c r="M104" s="6"/>
      <c r="N104" s="6"/>
    </row>
    <row r="105" spans="1:14" x14ac:dyDescent="0.25">
      <c r="B105" s="6"/>
      <c r="C105" s="49" t="s">
        <v>89</v>
      </c>
      <c r="D105" s="99"/>
      <c r="E105" s="108">
        <v>22848.2</v>
      </c>
      <c r="F105" s="6"/>
      <c r="G105" s="6"/>
      <c r="H105" s="6"/>
      <c r="I105" s="6"/>
      <c r="J105" s="6"/>
      <c r="K105" s="6"/>
      <c r="L105" s="6"/>
      <c r="M105" s="6"/>
      <c r="N105" s="6"/>
    </row>
    <row r="106" spans="1:14" x14ac:dyDescent="0.25">
      <c r="B106" s="6"/>
      <c r="C106" s="49" t="s">
        <v>90</v>
      </c>
      <c r="D106" s="100"/>
      <c r="E106" s="101"/>
      <c r="F106" s="6"/>
      <c r="G106" s="6"/>
      <c r="H106" s="6"/>
      <c r="I106" s="6"/>
      <c r="J106" s="6"/>
      <c r="K106" s="6"/>
      <c r="L106" s="6"/>
      <c r="M106" s="6"/>
      <c r="N106" s="6"/>
    </row>
    <row r="107" spans="1:14" x14ac:dyDescent="0.25">
      <c r="B107" s="6"/>
      <c r="C107" s="48" t="s">
        <v>28</v>
      </c>
      <c r="D107" s="102"/>
      <c r="E107" s="109">
        <v>6325.1771503728796</v>
      </c>
      <c r="F107" s="6"/>
      <c r="G107" s="6"/>
      <c r="H107" s="6"/>
      <c r="I107" s="6"/>
      <c r="J107" s="6"/>
      <c r="K107" s="6"/>
      <c r="L107" s="6"/>
      <c r="M107" s="6"/>
      <c r="N107" s="6"/>
    </row>
    <row r="108" spans="1:14" x14ac:dyDescent="0.25">
      <c r="B108" s="6"/>
      <c r="C108" s="85" t="s">
        <v>46</v>
      </c>
      <c r="D108" s="86">
        <f>SUM(D104:D107)</f>
        <v>202645.54847604001</v>
      </c>
      <c r="E108" s="87">
        <f>SUM(E104:E107)</f>
        <v>150551.63907735288</v>
      </c>
      <c r="F108" s="6"/>
      <c r="G108" s="6"/>
      <c r="H108" s="6"/>
      <c r="I108" s="6"/>
      <c r="J108" s="6"/>
      <c r="K108" s="6"/>
      <c r="L108" s="6"/>
      <c r="M108" s="6"/>
      <c r="N108" s="6"/>
    </row>
    <row r="109" spans="1:14" x14ac:dyDescent="0.25">
      <c r="B109" s="6"/>
      <c r="C109" s="6"/>
      <c r="D109" s="46"/>
      <c r="E109" s="6"/>
      <c r="F109" s="6"/>
      <c r="G109" s="6"/>
      <c r="H109" s="6"/>
      <c r="I109" s="6"/>
      <c r="J109" s="6"/>
      <c r="K109" s="6"/>
      <c r="L109" s="6"/>
      <c r="M109" s="6"/>
      <c r="N109" s="6"/>
    </row>
    <row r="110" spans="1:14" x14ac:dyDescent="0.25">
      <c r="B110" s="6"/>
      <c r="C110" s="6"/>
      <c r="D110" s="46"/>
      <c r="E110" s="6"/>
      <c r="F110" s="6"/>
      <c r="G110" s="6"/>
      <c r="H110" s="6"/>
      <c r="I110" s="6"/>
      <c r="J110" s="6"/>
      <c r="K110" s="6"/>
      <c r="L110" s="6"/>
      <c r="M110" s="6"/>
      <c r="N110" s="6"/>
    </row>
    <row r="111" spans="1:14" x14ac:dyDescent="0.25">
      <c r="B111" s="6"/>
      <c r="C111" s="6"/>
      <c r="D111" s="46"/>
      <c r="E111" s="6"/>
      <c r="F111" s="6"/>
      <c r="G111" s="6"/>
      <c r="H111" s="6"/>
      <c r="I111" s="6"/>
      <c r="J111" s="6"/>
      <c r="K111" s="6"/>
      <c r="L111" s="6"/>
      <c r="M111" s="6"/>
      <c r="N111" s="6"/>
    </row>
    <row r="112" spans="1:14" x14ac:dyDescent="0.25">
      <c r="B112" s="6"/>
      <c r="C112" s="6"/>
      <c r="D112" s="46"/>
      <c r="E112" s="6"/>
      <c r="F112" s="6"/>
      <c r="G112" s="6"/>
      <c r="H112" s="6"/>
      <c r="I112" s="6"/>
      <c r="J112" s="6"/>
      <c r="K112" s="6"/>
      <c r="L112" s="6"/>
      <c r="M112" s="6"/>
      <c r="N112" s="6"/>
    </row>
    <row r="113" spans="2:14" x14ac:dyDescent="0.25">
      <c r="B113" s="6"/>
      <c r="C113" s="6"/>
      <c r="D113" s="46"/>
      <c r="E113" s="6"/>
      <c r="F113" s="6"/>
      <c r="G113" s="6"/>
      <c r="H113" s="6"/>
      <c r="I113" s="6"/>
      <c r="J113" s="6"/>
      <c r="K113" s="6"/>
      <c r="L113" s="6"/>
      <c r="M113" s="6"/>
      <c r="N113" s="6"/>
    </row>
    <row r="114" spans="2:14" x14ac:dyDescent="0.25">
      <c r="B114" s="6"/>
      <c r="C114" s="6"/>
      <c r="D114" s="46"/>
      <c r="E114" s="6"/>
      <c r="F114" s="6"/>
      <c r="G114" s="6"/>
      <c r="H114" s="6"/>
      <c r="I114" s="6"/>
      <c r="J114" s="6"/>
      <c r="K114" s="6"/>
      <c r="L114" s="6"/>
      <c r="M114" s="6"/>
      <c r="N114" s="6"/>
    </row>
    <row r="115" spans="2:14" x14ac:dyDescent="0.25">
      <c r="B115" s="6"/>
      <c r="C115" s="6"/>
      <c r="D115" s="46"/>
      <c r="E115" s="6"/>
      <c r="F115" s="6"/>
      <c r="G115" s="6"/>
      <c r="H115" s="6"/>
      <c r="I115" s="6"/>
      <c r="J115" s="6"/>
      <c r="K115" s="6"/>
      <c r="L115" s="6"/>
      <c r="M115" s="6"/>
      <c r="N115" s="6"/>
    </row>
    <row r="116" spans="2:14" x14ac:dyDescent="0.25">
      <c r="B116" s="6"/>
      <c r="C116" s="6"/>
      <c r="D116" s="46"/>
      <c r="E116" s="6"/>
      <c r="F116" s="6"/>
      <c r="G116" s="6"/>
      <c r="H116" s="6"/>
      <c r="I116" s="6"/>
      <c r="J116" s="6"/>
      <c r="K116" s="6"/>
      <c r="L116" s="6"/>
      <c r="M116" s="6"/>
      <c r="N116" s="6"/>
    </row>
    <row r="117" spans="2:14" x14ac:dyDescent="0.25">
      <c r="B117" s="6"/>
      <c r="C117" s="6"/>
      <c r="D117" s="46"/>
      <c r="E117" s="6"/>
      <c r="F117" s="6"/>
      <c r="G117" s="6"/>
      <c r="H117" s="6"/>
      <c r="I117" s="6"/>
      <c r="J117" s="6"/>
      <c r="K117" s="6"/>
      <c r="L117" s="6"/>
      <c r="M117" s="6"/>
      <c r="N117" s="6"/>
    </row>
    <row r="118" spans="2:14" x14ac:dyDescent="0.25">
      <c r="B118" s="6"/>
      <c r="C118" s="6"/>
      <c r="D118" s="46"/>
      <c r="E118" s="6"/>
      <c r="F118" s="6"/>
      <c r="G118" s="6"/>
      <c r="H118" s="6"/>
      <c r="I118" s="6"/>
      <c r="J118" s="6"/>
      <c r="K118" s="6"/>
      <c r="L118" s="6"/>
      <c r="M118" s="6"/>
      <c r="N118" s="6"/>
    </row>
    <row r="119" spans="2:14" x14ac:dyDescent="0.25">
      <c r="B119" s="6"/>
      <c r="C119" s="6"/>
      <c r="D119" s="46"/>
      <c r="E119" s="6"/>
      <c r="F119" s="6"/>
      <c r="G119" s="6"/>
      <c r="H119" s="6"/>
      <c r="I119" s="6"/>
      <c r="J119" s="6"/>
      <c r="K119" s="6"/>
      <c r="L119" s="6"/>
      <c r="M119" s="6"/>
      <c r="N119" s="6"/>
    </row>
    <row r="120" spans="2:14" ht="30" x14ac:dyDescent="0.25">
      <c r="B120" s="6"/>
      <c r="C120" s="62" t="s">
        <v>93</v>
      </c>
      <c r="D120" s="63" t="s">
        <v>86</v>
      </c>
      <c r="E120" s="29" t="s">
        <v>87</v>
      </c>
      <c r="F120" s="6"/>
      <c r="G120" s="6"/>
      <c r="H120" s="6"/>
      <c r="I120" s="6"/>
      <c r="J120" s="6"/>
      <c r="K120" s="6"/>
      <c r="L120" s="6"/>
      <c r="M120" s="6"/>
      <c r="N120" s="6"/>
    </row>
    <row r="121" spans="2:14" x14ac:dyDescent="0.25">
      <c r="B121" s="6"/>
      <c r="C121" s="49" t="s">
        <v>37</v>
      </c>
      <c r="D121" s="99">
        <f>+D34</f>
        <v>136558.72182499999</v>
      </c>
      <c r="E121" s="108">
        <f>+D98</f>
        <v>4984.79</v>
      </c>
      <c r="F121" s="6"/>
      <c r="G121" s="6"/>
      <c r="H121" s="6"/>
      <c r="I121" s="6"/>
      <c r="J121" s="6"/>
      <c r="K121" s="6"/>
      <c r="L121" s="6"/>
      <c r="M121" s="6"/>
      <c r="N121" s="6"/>
    </row>
    <row r="122" spans="2:14" x14ac:dyDescent="0.25">
      <c r="B122" s="6"/>
      <c r="C122" s="49" t="s">
        <v>11</v>
      </c>
      <c r="D122" s="99">
        <f>+D35+D18</f>
        <v>66086.826524000004</v>
      </c>
      <c r="E122" s="108">
        <f>+D97</f>
        <v>145566.84907735288</v>
      </c>
      <c r="F122" s="6"/>
      <c r="G122" s="6"/>
      <c r="H122" s="6"/>
      <c r="I122" s="6"/>
      <c r="J122" s="6"/>
      <c r="K122" s="6"/>
      <c r="L122" s="6"/>
      <c r="M122" s="6"/>
      <c r="N122" s="6"/>
    </row>
    <row r="123" spans="2:14" x14ac:dyDescent="0.25">
      <c r="B123" s="6"/>
      <c r="C123" s="50" t="s">
        <v>91</v>
      </c>
      <c r="D123" s="77"/>
      <c r="E123" s="78"/>
      <c r="F123" s="6"/>
      <c r="G123" s="6"/>
      <c r="H123" s="6"/>
      <c r="I123" s="6"/>
      <c r="J123" s="6"/>
      <c r="K123" s="6"/>
      <c r="L123" s="6"/>
      <c r="M123" s="6"/>
      <c r="N123" s="6"/>
    </row>
    <row r="124" spans="2:14" x14ac:dyDescent="0.25">
      <c r="B124" s="6"/>
      <c r="C124" s="88" t="s">
        <v>46</v>
      </c>
      <c r="D124" s="89">
        <f>SUM(D121:D123)</f>
        <v>202645.54834899999</v>
      </c>
      <c r="E124" s="90">
        <f>SUM(E121:E123)</f>
        <v>150551.63907735288</v>
      </c>
      <c r="F124" s="6"/>
      <c r="G124" s="6"/>
      <c r="H124" s="6"/>
      <c r="I124" s="6"/>
      <c r="J124" s="6"/>
      <c r="K124" s="6"/>
      <c r="L124" s="6"/>
      <c r="M124" s="6"/>
      <c r="N124" s="6"/>
    </row>
    <row r="125" spans="2:14" x14ac:dyDescent="0.25">
      <c r="B125" s="6"/>
      <c r="C125" s="70"/>
      <c r="D125" s="70"/>
      <c r="E125" s="70"/>
      <c r="F125" s="6"/>
      <c r="G125" s="6"/>
      <c r="H125" s="6"/>
      <c r="I125" s="6"/>
      <c r="J125" s="6"/>
      <c r="K125" s="6"/>
      <c r="L125" s="6"/>
      <c r="M125" s="6"/>
      <c r="N125" s="6"/>
    </row>
    <row r="126" spans="2:14" x14ac:dyDescent="0.25">
      <c r="B126" s="6"/>
      <c r="C126" s="70"/>
      <c r="D126" s="70"/>
      <c r="E126" s="70"/>
      <c r="F126" s="6"/>
      <c r="G126" s="6"/>
      <c r="H126" s="6"/>
      <c r="I126" s="6"/>
      <c r="J126" s="6"/>
      <c r="K126" s="6"/>
      <c r="L126" s="6"/>
      <c r="M126" s="6"/>
      <c r="N126" s="6"/>
    </row>
    <row r="127" spans="2:14" x14ac:dyDescent="0.25">
      <c r="B127" s="6"/>
      <c r="C127" s="6"/>
      <c r="D127" s="46"/>
      <c r="E127" s="6"/>
      <c r="F127" s="6"/>
      <c r="G127" s="6"/>
      <c r="H127" s="6"/>
      <c r="I127" s="6"/>
      <c r="J127" s="6"/>
      <c r="K127" s="6"/>
      <c r="L127" s="6"/>
      <c r="M127" s="6"/>
      <c r="N127" s="6"/>
    </row>
    <row r="128" spans="2:14" x14ac:dyDescent="0.25">
      <c r="B128" s="6"/>
      <c r="C128" s="6"/>
      <c r="D128" s="46"/>
      <c r="E128" s="6"/>
      <c r="F128" s="6"/>
      <c r="G128" s="6"/>
      <c r="H128" s="6"/>
      <c r="I128" s="6"/>
      <c r="J128" s="6"/>
      <c r="K128" s="6"/>
      <c r="L128" s="6"/>
      <c r="M128" s="6"/>
      <c r="N128" s="6"/>
    </row>
    <row r="129" spans="2:14" x14ac:dyDescent="0.25">
      <c r="B129" s="6"/>
      <c r="C129" s="6"/>
      <c r="D129" s="46"/>
      <c r="E129" s="6"/>
      <c r="F129" s="6"/>
      <c r="G129" s="6"/>
      <c r="H129" s="6"/>
      <c r="I129" s="6"/>
      <c r="J129" s="6"/>
      <c r="K129" s="6"/>
      <c r="L129" s="6"/>
      <c r="M129" s="6"/>
      <c r="N129" s="6"/>
    </row>
    <row r="130" spans="2:14" x14ac:dyDescent="0.25">
      <c r="B130" s="6"/>
      <c r="C130" s="6"/>
      <c r="D130" s="46"/>
      <c r="E130" s="6"/>
      <c r="F130" s="6"/>
      <c r="G130" s="6"/>
      <c r="H130" s="6"/>
      <c r="I130" s="6"/>
      <c r="J130" s="6"/>
      <c r="K130" s="6"/>
      <c r="L130" s="6"/>
      <c r="M130" s="6"/>
      <c r="N130" s="6"/>
    </row>
    <row r="131" spans="2:14" x14ac:dyDescent="0.25">
      <c r="B131" s="6"/>
      <c r="C131" s="6"/>
      <c r="D131" s="46"/>
      <c r="E131" s="6"/>
      <c r="F131" s="6"/>
      <c r="G131" s="6"/>
      <c r="H131" s="6"/>
      <c r="I131" s="6"/>
      <c r="J131" s="6"/>
      <c r="K131" s="6"/>
      <c r="L131" s="6"/>
      <c r="M131" s="6"/>
      <c r="N131" s="6"/>
    </row>
    <row r="132" spans="2:14" x14ac:dyDescent="0.25">
      <c r="B132" s="6"/>
      <c r="C132" s="6"/>
      <c r="D132" s="46"/>
      <c r="E132" s="6"/>
      <c r="F132" s="6"/>
      <c r="G132" s="6"/>
      <c r="H132" s="6"/>
      <c r="I132" s="6"/>
      <c r="J132" s="6"/>
      <c r="K132" s="6"/>
      <c r="L132" s="6"/>
      <c r="M132" s="6"/>
      <c r="N132" s="6"/>
    </row>
    <row r="133" spans="2:14" x14ac:dyDescent="0.25">
      <c r="B133" s="6"/>
      <c r="C133" s="6"/>
      <c r="D133" s="46"/>
      <c r="E133" s="6"/>
      <c r="F133" s="6"/>
      <c r="G133" s="6"/>
      <c r="H133" s="6"/>
      <c r="I133" s="6"/>
      <c r="J133" s="6"/>
      <c r="K133" s="6"/>
      <c r="L133" s="6"/>
      <c r="M133" s="6"/>
      <c r="N133" s="6"/>
    </row>
    <row r="134" spans="2:14" x14ac:dyDescent="0.25">
      <c r="B134" s="6"/>
      <c r="C134" s="6"/>
      <c r="D134" s="46"/>
      <c r="E134" s="6"/>
      <c r="F134" s="6"/>
      <c r="G134" s="6"/>
      <c r="H134" s="6"/>
      <c r="I134" s="6"/>
      <c r="J134" s="6"/>
      <c r="K134" s="6"/>
      <c r="L134" s="6"/>
      <c r="M134" s="6"/>
      <c r="N134" s="6"/>
    </row>
    <row r="135" spans="2:14" x14ac:dyDescent="0.25">
      <c r="B135" s="6"/>
      <c r="C135" s="6"/>
      <c r="D135" s="46"/>
      <c r="E135" s="6"/>
      <c r="F135" s="6"/>
      <c r="G135" s="6"/>
      <c r="H135" s="6"/>
      <c r="I135" s="6"/>
      <c r="J135" s="6"/>
      <c r="K135" s="6"/>
      <c r="L135" s="6"/>
      <c r="M135" s="6"/>
      <c r="N135" s="6"/>
    </row>
    <row r="136" spans="2:14" x14ac:dyDescent="0.25">
      <c r="B136" s="6"/>
      <c r="C136" s="6"/>
      <c r="D136" s="46"/>
      <c r="E136" s="6"/>
      <c r="F136" s="6"/>
      <c r="G136" s="6"/>
      <c r="H136" s="6"/>
      <c r="I136" s="6"/>
      <c r="J136" s="6"/>
      <c r="K136" s="6"/>
      <c r="L136" s="6"/>
      <c r="M136" s="6"/>
      <c r="N136" s="6"/>
    </row>
    <row r="137" spans="2:14" x14ac:dyDescent="0.25">
      <c r="B137" s="6"/>
      <c r="C137" s="6"/>
      <c r="D137" s="46"/>
      <c r="E137" s="6"/>
      <c r="F137" s="6"/>
      <c r="G137" s="6"/>
      <c r="H137" s="6"/>
      <c r="I137" s="6"/>
      <c r="J137" s="6"/>
      <c r="K137" s="6"/>
      <c r="L137" s="6"/>
      <c r="M137" s="6"/>
      <c r="N137" s="6"/>
    </row>
    <row r="138" spans="2:14" x14ac:dyDescent="0.25">
      <c r="B138" s="6"/>
      <c r="C138" s="6"/>
      <c r="D138" s="6"/>
      <c r="E138" s="6"/>
      <c r="F138" s="6"/>
      <c r="G138" s="6"/>
      <c r="H138" s="6"/>
      <c r="I138" s="6"/>
      <c r="J138" s="6"/>
      <c r="K138" s="6"/>
      <c r="L138" s="6"/>
      <c r="M138" s="6"/>
      <c r="N138" s="6"/>
    </row>
    <row r="139" spans="2:14" x14ac:dyDescent="0.25">
      <c r="B139" s="6"/>
      <c r="C139" s="6"/>
      <c r="D139" s="6"/>
      <c r="E139" s="6"/>
      <c r="F139" s="6"/>
      <c r="G139" s="6"/>
      <c r="H139" s="6"/>
      <c r="I139" s="6"/>
      <c r="J139" s="6"/>
      <c r="K139" s="6"/>
      <c r="L139" s="6"/>
      <c r="M139" s="6"/>
      <c r="N139" s="6"/>
    </row>
  </sheetData>
  <mergeCells count="1">
    <mergeCell ref="I6:J7"/>
  </mergeCells>
  <pageMargins left="0" right="0" top="0.74803149606299213" bottom="0.74803149606299213" header="0.31496062992125984" footer="0.31496062992125984"/>
  <pageSetup paperSize="9" scale="65" orientation="portrait" r:id="rId1"/>
  <rowBreaks count="3" manualBreakCount="3">
    <brk id="13" max="16383" man="1"/>
    <brk id="66" min="2" max="12" man="1"/>
    <brk id="100" min="2" max="1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6:K41"/>
  <sheetViews>
    <sheetView showGridLines="0" zoomScale="80" zoomScaleNormal="80" workbookViewId="0">
      <pane ySplit="4" topLeftCell="A5" activePane="bottomLeft" state="frozen"/>
      <selection pane="bottomLeft"/>
    </sheetView>
  </sheetViews>
  <sheetFormatPr defaultRowHeight="15" x14ac:dyDescent="0.25"/>
  <cols>
    <col min="1" max="1" width="27.7109375" customWidth="1"/>
    <col min="2" max="2" width="95.42578125" style="51" customWidth="1"/>
    <col min="10" max="10" width="22.28515625" bestFit="1" customWidth="1"/>
    <col min="11" max="11" width="131.7109375" customWidth="1"/>
  </cols>
  <sheetData>
    <row r="6" spans="1:11" ht="18" x14ac:dyDescent="0.25">
      <c r="A6" s="52" t="s">
        <v>109</v>
      </c>
      <c r="B6" s="53"/>
    </row>
    <row r="7" spans="1:11" x14ac:dyDescent="0.25">
      <c r="A7" s="54" t="s">
        <v>110</v>
      </c>
      <c r="B7" s="54" t="s">
        <v>111</v>
      </c>
    </row>
    <row r="8" spans="1:11" ht="31.5" x14ac:dyDescent="0.25">
      <c r="A8" s="55" t="s">
        <v>29</v>
      </c>
      <c r="B8" s="66" t="s">
        <v>112</v>
      </c>
    </row>
    <row r="9" spans="1:11" ht="31.5" x14ac:dyDescent="0.25">
      <c r="A9" s="55" t="s">
        <v>24</v>
      </c>
      <c r="B9" s="66" t="s">
        <v>113</v>
      </c>
      <c r="J9" s="55"/>
      <c r="K9" s="56"/>
    </row>
    <row r="10" spans="1:11" ht="47.25" x14ac:dyDescent="0.25">
      <c r="A10" s="55" t="s">
        <v>100</v>
      </c>
      <c r="B10" s="56" t="s">
        <v>114</v>
      </c>
      <c r="J10" s="55"/>
      <c r="K10" s="56"/>
    </row>
    <row r="11" spans="1:11" x14ac:dyDescent="0.25">
      <c r="A11" s="65"/>
      <c r="B11" s="64"/>
    </row>
    <row r="12" spans="1:11" ht="31.5" x14ac:dyDescent="0.25">
      <c r="A12" s="55" t="s">
        <v>99</v>
      </c>
      <c r="B12" s="56" t="s">
        <v>115</v>
      </c>
    </row>
    <row r="13" spans="1:11" ht="15.75" x14ac:dyDescent="0.25">
      <c r="A13" s="55" t="s">
        <v>116</v>
      </c>
      <c r="B13" s="56" t="s">
        <v>117</v>
      </c>
    </row>
    <row r="14" spans="1:11" ht="15.75" x14ac:dyDescent="0.25">
      <c r="A14" s="67" t="s">
        <v>102</v>
      </c>
      <c r="B14" s="66" t="s">
        <v>118</v>
      </c>
    </row>
    <row r="15" spans="1:11" ht="31.5" x14ac:dyDescent="0.25">
      <c r="A15" s="67" t="s">
        <v>119</v>
      </c>
      <c r="B15" s="66" t="s">
        <v>120</v>
      </c>
    </row>
    <row r="16" spans="1:11" ht="78.75" x14ac:dyDescent="0.25">
      <c r="A16" s="55" t="s">
        <v>0</v>
      </c>
      <c r="B16" s="66" t="s">
        <v>121</v>
      </c>
    </row>
    <row r="17" spans="1:5" ht="15.75" x14ac:dyDescent="0.25">
      <c r="A17" s="55" t="s">
        <v>122</v>
      </c>
      <c r="B17" s="56" t="s">
        <v>123</v>
      </c>
    </row>
    <row r="18" spans="1:5" ht="47.25" x14ac:dyDescent="0.25">
      <c r="A18" s="55" t="s">
        <v>107</v>
      </c>
      <c r="B18" s="56" t="s">
        <v>124</v>
      </c>
    </row>
    <row r="19" spans="1:5" ht="15.75" x14ac:dyDescent="0.25">
      <c r="A19" s="55" t="s">
        <v>97</v>
      </c>
      <c r="B19" s="57" t="s">
        <v>125</v>
      </c>
    </row>
    <row r="20" spans="1:5" ht="31.5" x14ac:dyDescent="0.25">
      <c r="A20" s="55" t="s">
        <v>126</v>
      </c>
      <c r="B20" s="56" t="s">
        <v>127</v>
      </c>
      <c r="E20" s="61"/>
    </row>
    <row r="21" spans="1:5" ht="15.75" x14ac:dyDescent="0.25">
      <c r="A21" s="55" t="s">
        <v>128</v>
      </c>
      <c r="B21" s="56" t="s">
        <v>129</v>
      </c>
    </row>
    <row r="22" spans="1:5" x14ac:dyDescent="0.25">
      <c r="A22" s="68"/>
      <c r="B22" s="69"/>
    </row>
    <row r="23" spans="1:5" ht="18" x14ac:dyDescent="0.25">
      <c r="A23" s="58" t="s">
        <v>130</v>
      </c>
      <c r="B23" s="64"/>
    </row>
    <row r="24" spans="1:5" x14ac:dyDescent="0.25">
      <c r="A24" s="54" t="s">
        <v>110</v>
      </c>
      <c r="B24" s="54" t="s">
        <v>111</v>
      </c>
    </row>
    <row r="25" spans="1:5" ht="15.75" x14ac:dyDescent="0.25">
      <c r="A25" s="67" t="s">
        <v>55</v>
      </c>
      <c r="B25" s="66" t="s">
        <v>131</v>
      </c>
    </row>
    <row r="26" spans="1:5" ht="15.75" x14ac:dyDescent="0.25">
      <c r="A26" s="67" t="s">
        <v>104</v>
      </c>
      <c r="B26" s="66" t="s">
        <v>132</v>
      </c>
    </row>
    <row r="27" spans="1:5" ht="31.5" x14ac:dyDescent="0.25">
      <c r="A27" s="67" t="s">
        <v>133</v>
      </c>
      <c r="B27" s="66" t="s">
        <v>134</v>
      </c>
    </row>
    <row r="28" spans="1:5" ht="31.5" x14ac:dyDescent="0.25">
      <c r="A28" s="67" t="s">
        <v>24</v>
      </c>
      <c r="B28" s="66" t="s">
        <v>135</v>
      </c>
    </row>
    <row r="29" spans="1:5" ht="15.75" x14ac:dyDescent="0.25">
      <c r="A29" s="67" t="s">
        <v>106</v>
      </c>
      <c r="B29" s="66" t="s">
        <v>136</v>
      </c>
    </row>
    <row r="30" spans="1:5" ht="31.5" x14ac:dyDescent="0.25">
      <c r="A30" s="67" t="s">
        <v>102</v>
      </c>
      <c r="B30" s="66" t="s">
        <v>137</v>
      </c>
    </row>
    <row r="31" spans="1:5" x14ac:dyDescent="0.25">
      <c r="A31" s="65"/>
      <c r="B31"/>
    </row>
    <row r="32" spans="1:5" ht="15.75" x14ac:dyDescent="0.25">
      <c r="A32" s="60"/>
      <c r="B32" s="59"/>
    </row>
    <row r="33" spans="1:2" ht="15.75" x14ac:dyDescent="0.25">
      <c r="A33" s="55"/>
      <c r="B33" s="56"/>
    </row>
    <row r="34" spans="1:2" x14ac:dyDescent="0.25">
      <c r="A34" s="57"/>
      <c r="B34"/>
    </row>
    <row r="35" spans="1:2" x14ac:dyDescent="0.25">
      <c r="B35"/>
    </row>
    <row r="36" spans="1:2" x14ac:dyDescent="0.25">
      <c r="B36"/>
    </row>
    <row r="37" spans="1:2" x14ac:dyDescent="0.25">
      <c r="B37"/>
    </row>
    <row r="38" spans="1:2" x14ac:dyDescent="0.25">
      <c r="B38"/>
    </row>
    <row r="39" spans="1:2" x14ac:dyDescent="0.25">
      <c r="B39"/>
    </row>
    <row r="40" spans="1:2" x14ac:dyDescent="0.25">
      <c r="B40"/>
    </row>
    <row r="41" spans="1:2" x14ac:dyDescent="0.25">
      <c r="B41"/>
    </row>
  </sheetData>
  <sortState ref="A9:B25">
    <sortCondition ref="A8"/>
  </sortState>
  <pageMargins left="0.70866141732283472" right="0.70866141732283472" top="0.74803149606299213" bottom="0.74803149606299213" header="0.31496062992125984" footer="0.31496062992125984"/>
  <pageSetup paperSize="9" scale="7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930BE6138535F84097A3623D19175EBF" ma:contentTypeVersion="1" ma:contentTypeDescription="Skapa ett nytt dokument." ma:contentTypeScope="" ma:versionID="b0a7e9fe0b1bec1cafde24af9e8037de">
  <xsd:schema xmlns:xsd="http://www.w3.org/2001/XMLSchema" xmlns:xs="http://www.w3.org/2001/XMLSchema" xmlns:p="http://schemas.microsoft.com/office/2006/metadata/properties" xmlns:ns3="b812923a-363a-40e5-80cb-9f5161b2a1be" targetNamespace="http://schemas.microsoft.com/office/2006/metadata/properties" ma:root="true" ma:fieldsID="c613eee12ca9bffd6a9ca32fc2546aaf" ns3:_="">
    <xsd:import namespace="b812923a-363a-40e5-80cb-9f5161b2a1be"/>
    <xsd:element name="properties">
      <xsd:complexType>
        <xsd:sequence>
          <xsd:element name="documentManagement">
            <xsd:complexType>
              <xsd:all>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812923a-363a-40e5-80cb-9f5161b2a1be" elementFormDefault="qualified">
    <xsd:import namespace="http://schemas.microsoft.com/office/2006/documentManagement/types"/>
    <xsd:import namespace="http://schemas.microsoft.com/office/infopath/2007/PartnerControls"/>
    <xsd:element name="SharedWithUsers" ma:index="8" nillable="true" ma:displayName="Dela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2E2F711-5AD1-487B-91E9-C45407701799}">
  <ds:schemaRefs>
    <ds:schemaRef ds:uri="http://purl.org/dc/terms/"/>
    <ds:schemaRef ds:uri="http://purl.org/dc/elements/1.1/"/>
    <ds:schemaRef ds:uri="http://schemas.microsoft.com/office/2006/metadata/properties"/>
    <ds:schemaRef ds:uri="http://www.w3.org/XML/1998/namespace"/>
    <ds:schemaRef ds:uri="b812923a-363a-40e5-80cb-9f5161b2a1be"/>
    <ds:schemaRef ds:uri="http://schemas.microsoft.com/office/2006/documentManagement/types"/>
    <ds:schemaRef ds:uri="http://purl.org/dc/dcmitype/"/>
    <ds:schemaRef ds:uri="http://schemas.microsoft.com/office/infopath/2007/PartnerControls"/>
    <ds:schemaRef ds:uri="http://schemas.openxmlformats.org/package/2006/metadata/core-properties"/>
  </ds:schemaRefs>
</ds:datastoreItem>
</file>

<file path=customXml/itemProps2.xml><?xml version="1.0" encoding="utf-8"?>
<ds:datastoreItem xmlns:ds="http://schemas.openxmlformats.org/officeDocument/2006/customXml" ds:itemID="{AACDFA1B-F94A-42FD-890D-B73919D6CE2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812923a-363a-40e5-80cb-9f5161b2a1b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C3D720E-D69B-4158-9543-202E111D3B7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2</vt:i4>
      </vt:variant>
      <vt:variant>
        <vt:lpstr>Namngivna områden</vt:lpstr>
      </vt:variant>
      <vt:variant>
        <vt:i4>1</vt:i4>
      </vt:variant>
    </vt:vector>
  </HeadingPairs>
  <TitlesOfParts>
    <vt:vector size="3" baseType="lpstr">
      <vt:lpstr>Template</vt:lpstr>
      <vt:lpstr>Glossary</vt:lpstr>
      <vt:lpstr>Template!Utskriftsområde</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Jonny Sylvén</dc:creator>
  <cp:lastModifiedBy>Gustav Bergström</cp:lastModifiedBy>
  <cp:lastPrinted>2018-03-21T09:45:09Z</cp:lastPrinted>
  <dcterms:created xsi:type="dcterms:W3CDTF">2012-02-01T12:08:15Z</dcterms:created>
  <dcterms:modified xsi:type="dcterms:W3CDTF">2018-03-23T08:42:01Z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0x010100930BE6138535F84097A3623D19175EBF</vt:lpwstr>
  </property>
</Properties>
</file>