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4520" windowHeight="13380"/>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E122" i="6" l="1"/>
  <c r="E121" i="6"/>
  <c r="D122" i="6"/>
  <c r="D121" i="6"/>
  <c r="L91" i="6" l="1"/>
  <c r="E124" i="6" l="1"/>
  <c r="D124" i="6"/>
  <c r="E106" i="6"/>
  <c r="H58" i="6"/>
  <c r="D30" i="6"/>
  <c r="E30" i="6" s="1"/>
  <c r="M45" i="6"/>
  <c r="J92" i="6"/>
  <c r="D97" i="6"/>
  <c r="E95" i="6" s="1"/>
  <c r="I53" i="6"/>
  <c r="I54" i="6" s="1"/>
  <c r="M41" i="6"/>
  <c r="K42" i="6" s="1"/>
  <c r="K36" i="6"/>
  <c r="L34" i="6" s="1"/>
  <c r="D36" i="6"/>
  <c r="E36" i="6" s="1"/>
  <c r="K31" i="6"/>
  <c r="L30" i="6" s="1"/>
  <c r="D20" i="6"/>
  <c r="D102" i="6" s="1"/>
  <c r="D106" i="6" s="1"/>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<sst xmlns="http://schemas.openxmlformats.org/spreadsheetml/2006/main" count="207" uniqueCount="151">
  <si>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</si>
  <si>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</si>
  <si>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</si>
  <si>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</si>
  <si>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</si>
  <si>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</si>
  <si>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</si>
  <si>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</si>
  <si>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</si>
  <si>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</si>
  <si>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</si>
  <si>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</si>
  <si>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</si>
  <si>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</si>
  <si>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</si>
  <si>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</si>
  <si>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</si>
  <si>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</si>
  <si>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</si>
  <si>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</si>
  <si>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</si>
  <si>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</si>
  <si>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</si>
  <si>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</si>
  <si>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</si>
  <si>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</si>
  <si>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</si>
  <si>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</si>
  <si>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</si>
  <si>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</si>
  <si>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</si>
  <si>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</si>
  <si>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</si>
  <si>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</si>
  <si>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</si>
  <si>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</si>
  <si>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</si>
  <si>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</si>
  <si>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</si>
  <si>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</si>
  <si>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</si>
  <si>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</si>
  <si>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</si>
  <si>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</si>
  <si>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</si>
  <si>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</si>
  <si>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</si>
  <si>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</si>
  <si>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</si>
  <si>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</si>
  <si>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</si>
  <si>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</si>
  <si>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</si>
  <si>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</si>
  <si>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</si>
  <si>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</si>
  <si>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</si>
  <si>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</si>
  <si>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</si>
  <si>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</si>
  <si>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</si>
  <si>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</si>
  <si>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</si>
  <si>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</si>
  <si>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</si>
  <si>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</si>
  <si>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</si>
  <si>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</si>
  <si>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</si>
  <si>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</si>
  <si>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</si>
  <si>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</si>
  <si>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</si>
  <si>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</si>
  <si>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</si>
  <si>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</si>
  <si>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</si>
  <si>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</si>
  <si>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</si>
  <si>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</si>
  <si>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</si>
  <si>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</si>
  <si>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</si>
  <si>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</si>
  <si>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</si>
  <si>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</si>
  <si>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</si>
  <si>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</si>
  <si>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</si>
  <si>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</si>
  <si>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</si>
  <si>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</si>
  <si>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</si>
  <si>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</si>
  <si>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</si>
  <si>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</si>
  <si>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</si>
  <si>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</si>
  <si>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</si>
  <si>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</si>
  <si>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</si>
  <si>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</si>
  <si>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</si>
  <si>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</si>
  <si>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</si>
  <si>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</si>
  <si>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</si>
  <si>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</si>
  <si>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</si>
  <si>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</si>
  <si>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</si>
  <si>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</si>
  <si>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</si>
  <si>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</si>
  <si>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</si>
  <si>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</si>
  <si>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</si>
  <si>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</si>
  <si>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</si>
  <si>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</si>
  <si>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</si>
  <si>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</si>
  <si>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</si>
  <si>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</si>
  <si>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</si>
  <si>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</si>
  <si>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</si>
  <si>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</si>
  <si>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</si>
  <si>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</si>
  <si>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</si>
  <si>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</si>
  <si>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</si>
  <si>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</si>
  <si>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</si>
  <si>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</si>
  <si>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</si>
  <si>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</si>
  <si>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</si>
  <si>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</si>
  <si>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</si>
  <si>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</si>
  <si>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</si>
  <si>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</si>
  <si>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</si>
  <si>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</si>
  <si>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</si>
  <si>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</si>
  <si>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</si>
  <si>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MSEK</t>
  </si>
  <si>
    <t>30/12/2014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</si>
</sst>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5">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G87" sqref="G87"/>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4"/>
      <c r="J6" s="74"/>
      <c r="K6" s="5"/>
      <c r="L6" s="5"/>
      <c r="M6" s="5"/>
      <c r="N6" s="5"/>
    </row>
    <row r="7" spans="1:14" x14ac:dyDescent="0.25">
      <c r="A7" s="1"/>
      <c r="B7" s="5"/>
      <c r="C7" s="17" t="s">
        <v>16</v>
      </c>
      <c r="D7" s="17" t="s">
        <v>116</v>
      </c>
      <c r="E7" s="18"/>
      <c r="F7" s="19"/>
      <c r="G7" s="5"/>
      <c r="H7" s="5"/>
      <c r="I7" s="74"/>
      <c r="J7" s="74"/>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150</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149</v>
      </c>
      <c r="E16" s="5"/>
      <c r="F16" s="5"/>
      <c r="G16" s="5"/>
      <c r="H16" s="5"/>
      <c r="I16" s="21" t="s">
        <v>44</v>
      </c>
      <c r="J16" s="21"/>
      <c r="K16" s="23"/>
      <c r="L16" s="5"/>
      <c r="M16" s="5"/>
      <c r="N16" s="5"/>
    </row>
    <row r="17" spans="1:14" x14ac:dyDescent="0.25">
      <c r="A17" s="1"/>
      <c r="B17" s="5"/>
      <c r="C17" s="11" t="s">
        <v>29</v>
      </c>
      <c r="D17" s="70">
        <v>117267</v>
      </c>
      <c r="E17" s="5"/>
      <c r="F17" s="5"/>
      <c r="G17" s="5"/>
      <c r="H17" s="5"/>
      <c r="I17" s="11" t="s">
        <v>45</v>
      </c>
      <c r="J17" s="11"/>
      <c r="K17" s="70">
        <v>270806</v>
      </c>
      <c r="L17" s="5"/>
      <c r="M17" s="5"/>
      <c r="N17" s="5"/>
    </row>
    <row r="18" spans="1:14" x14ac:dyDescent="0.25">
      <c r="A18" s="1"/>
      <c r="B18" s="5"/>
      <c r="C18" s="11" t="s">
        <v>70</v>
      </c>
      <c r="D18" s="70">
        <v>11475</v>
      </c>
      <c r="E18" s="5"/>
      <c r="F18" s="5"/>
      <c r="G18" s="5"/>
      <c r="H18" s="5"/>
      <c r="I18" s="11" t="s">
        <v>46</v>
      </c>
      <c r="J18" s="11"/>
      <c r="K18" s="70">
        <v>123077</v>
      </c>
      <c r="L18" s="5"/>
      <c r="M18" s="5"/>
      <c r="N18" s="5"/>
    </row>
    <row r="19" spans="1:14" x14ac:dyDescent="0.25">
      <c r="A19" s="1"/>
      <c r="B19" s="5"/>
      <c r="C19" s="11" t="s">
        <v>30</v>
      </c>
      <c r="D19" s="70"/>
      <c r="E19" s="5"/>
      <c r="F19" s="5"/>
      <c r="G19" s="5"/>
      <c r="H19" s="5"/>
      <c r="I19" s="11" t="s">
        <v>54</v>
      </c>
      <c r="J19" s="11"/>
      <c r="K19" s="70">
        <v>123512</v>
      </c>
      <c r="L19" s="5"/>
      <c r="M19" s="5"/>
      <c r="N19" s="5"/>
    </row>
    <row r="20" spans="1:14" x14ac:dyDescent="0.25">
      <c r="A20" s="1"/>
      <c r="B20" s="5"/>
      <c r="C20" s="20" t="s">
        <v>25</v>
      </c>
      <c r="D20" s="73">
        <f>SUM(D17:D19)</f>
        <v>128742</v>
      </c>
      <c r="E20" s="5"/>
      <c r="F20" s="5"/>
      <c r="G20" s="5"/>
      <c r="H20" s="5"/>
      <c r="I20" s="11" t="s">
        <v>47</v>
      </c>
      <c r="J20" s="11"/>
      <c r="K20" s="70">
        <v>433029</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92165.178</v>
      </c>
      <c r="E23" s="35">
        <f>IF($D$30=0,,(D23/$D$30))</f>
        <v>0.78594323644344344</v>
      </c>
      <c r="F23" s="70">
        <v>426601.8</v>
      </c>
      <c r="G23" s="5"/>
      <c r="H23" s="5"/>
      <c r="I23" s="11" t="s">
        <v>74</v>
      </c>
      <c r="J23" s="11"/>
      <c r="K23" s="22">
        <v>17009</v>
      </c>
      <c r="L23" s="35">
        <f>IF($K$31=0,,(K23/$K$31))</f>
        <v>0.14504506809247272</v>
      </c>
      <c r="M23" s="5"/>
      <c r="N23" s="5"/>
    </row>
    <row r="24" spans="1:14" x14ac:dyDescent="0.25">
      <c r="A24" s="1"/>
      <c r="B24" s="5"/>
      <c r="C24" s="25" t="s">
        <v>33</v>
      </c>
      <c r="D24" s="22">
        <v>25101.787</v>
      </c>
      <c r="E24" s="35">
        <f t="shared" ref="E24:E30" si="0">IF($D$30=0,,(D24/$D$30))</f>
        <v>0.21405676355655662</v>
      </c>
      <c r="F24" s="70">
        <v>458388</v>
      </c>
      <c r="G24" s="5"/>
      <c r="H24" s="5"/>
      <c r="I24" s="11" t="s">
        <v>72</v>
      </c>
      <c r="J24" s="11"/>
      <c r="K24" s="22">
        <v>8632</v>
      </c>
      <c r="L24" s="35">
        <f t="shared" ref="L24:L31" si="1">IF($K$31=0,,(K24/$K$31))</f>
        <v>7.3609796447423395E-2</v>
      </c>
      <c r="M24" s="5"/>
      <c r="N24" s="5"/>
    </row>
    <row r="25" spans="1:14" x14ac:dyDescent="0.25">
      <c r="A25" s="1"/>
      <c r="B25" s="5"/>
      <c r="C25" s="25" t="s">
        <v>34</v>
      </c>
      <c r="D25" s="22"/>
      <c r="E25" s="35">
        <f t="shared" si="0"/>
        <v>0</v>
      </c>
      <c r="F25" s="22"/>
      <c r="G25" s="5"/>
      <c r="H25" s="5"/>
      <c r="I25" s="11" t="s">
        <v>73</v>
      </c>
      <c r="J25" s="11"/>
      <c r="K25" s="22">
        <v>3634</v>
      </c>
      <c r="L25" s="35">
        <f t="shared" si="1"/>
        <v>3.098911032089164E-2</v>
      </c>
      <c r="M25" s="5"/>
      <c r="N25" s="5"/>
    </row>
    <row r="26" spans="1:14" ht="17.25" customHeight="1" x14ac:dyDescent="0.25">
      <c r="A26" s="1"/>
      <c r="B26" s="5"/>
      <c r="C26" s="25" t="s">
        <v>71</v>
      </c>
      <c r="D26" s="22"/>
      <c r="E26" s="35">
        <f t="shared" si="0"/>
        <v>0</v>
      </c>
      <c r="F26" s="22"/>
      <c r="G26" s="5"/>
      <c r="H26" s="5"/>
      <c r="I26" s="11" t="s">
        <v>63</v>
      </c>
      <c r="J26" s="11"/>
      <c r="K26" s="22">
        <v>12078</v>
      </c>
      <c r="L26" s="35">
        <f t="shared" si="1"/>
        <v>0.10299572769832946</v>
      </c>
      <c r="M26" s="5"/>
      <c r="N26" s="5"/>
    </row>
    <row r="27" spans="1:14" x14ac:dyDescent="0.25">
      <c r="A27" s="1"/>
      <c r="B27" s="5"/>
      <c r="C27" s="25" t="s">
        <v>35</v>
      </c>
      <c r="D27" s="22"/>
      <c r="E27" s="35">
        <f t="shared" si="0"/>
        <v>0</v>
      </c>
      <c r="F27" s="22"/>
      <c r="G27" s="5"/>
      <c r="H27" s="5"/>
      <c r="I27" s="11" t="s">
        <v>64</v>
      </c>
      <c r="J27" s="11"/>
      <c r="K27" s="22">
        <v>28671</v>
      </c>
      <c r="L27" s="35">
        <f t="shared" si="1"/>
        <v>0.24449333572104684</v>
      </c>
      <c r="M27" s="5"/>
      <c r="N27" s="5"/>
    </row>
    <row r="28" spans="1:14" x14ac:dyDescent="0.25">
      <c r="A28" s="1"/>
      <c r="B28" s="5"/>
      <c r="C28" s="25" t="s">
        <v>36</v>
      </c>
      <c r="D28" s="22"/>
      <c r="E28" s="35">
        <f t="shared" si="0"/>
        <v>0</v>
      </c>
      <c r="F28" s="22"/>
      <c r="G28" s="5"/>
      <c r="H28" s="5"/>
      <c r="I28" s="11" t="s">
        <v>65</v>
      </c>
      <c r="J28" s="11"/>
      <c r="K28" s="22">
        <v>19661</v>
      </c>
      <c r="L28" s="35">
        <f t="shared" si="1"/>
        <v>0.16766012603716304</v>
      </c>
      <c r="M28" s="5"/>
      <c r="N28" s="5"/>
    </row>
    <row r="29" spans="1:14" x14ac:dyDescent="0.25">
      <c r="A29" s="1"/>
      <c r="B29" s="5"/>
      <c r="C29" s="25" t="s">
        <v>37</v>
      </c>
      <c r="D29" s="22"/>
      <c r="E29" s="35">
        <f t="shared" si="0"/>
        <v>0</v>
      </c>
      <c r="F29" s="22"/>
      <c r="G29" s="5"/>
      <c r="H29" s="5"/>
      <c r="I29" s="11" t="s">
        <v>66</v>
      </c>
      <c r="J29" s="11"/>
      <c r="K29" s="22">
        <v>27582</v>
      </c>
      <c r="L29" s="35">
        <f t="shared" si="1"/>
        <v>0.23520683568267287</v>
      </c>
      <c r="M29" s="5"/>
      <c r="N29" s="5"/>
    </row>
    <row r="30" spans="1:14" x14ac:dyDescent="0.25">
      <c r="A30" s="1"/>
      <c r="B30" s="5"/>
      <c r="C30" s="24" t="s">
        <v>50</v>
      </c>
      <c r="D30" s="28">
        <f>SUM(D23:D29)</f>
        <v>117266.965</v>
      </c>
      <c r="E30" s="43">
        <f t="shared" si="0"/>
        <v>1</v>
      </c>
      <c r="F30" s="5"/>
      <c r="G30" s="5"/>
      <c r="H30" s="5"/>
      <c r="I30" s="29" t="s">
        <v>42</v>
      </c>
      <c r="J30" s="29"/>
      <c r="K30" s="30"/>
      <c r="L30" s="35">
        <f t="shared" si="1"/>
        <v>0</v>
      </c>
      <c r="M30" s="5"/>
      <c r="N30" s="5"/>
    </row>
    <row r="31" spans="1:14" x14ac:dyDescent="0.25">
      <c r="A31" s="1"/>
      <c r="B31" s="5"/>
      <c r="C31" s="5"/>
      <c r="D31" s="5"/>
      <c r="E31" s="5"/>
      <c r="F31" s="5"/>
      <c r="G31" s="5"/>
      <c r="H31" s="5"/>
      <c r="I31" s="31" t="s">
        <v>50</v>
      </c>
      <c r="J31" s="32"/>
      <c r="K31" s="28">
        <f>SUM(K23:K30)</f>
        <v>117267</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68742.618499999997</v>
      </c>
      <c r="E34" s="35">
        <f>IF($D$36=0,,(D34/$D$36))</f>
        <v>0.58620614818565764</v>
      </c>
      <c r="F34" s="5"/>
      <c r="G34" s="5"/>
      <c r="H34" s="5"/>
      <c r="I34" s="11" t="s">
        <v>40</v>
      </c>
      <c r="J34" s="11"/>
      <c r="K34" s="22">
        <v>40636.22</v>
      </c>
      <c r="L34" s="35">
        <f>IF($K$36=0,,(K34/$K$36))</f>
        <v>0.34652741517922736</v>
      </c>
      <c r="M34" s="5"/>
      <c r="N34" s="5"/>
    </row>
    <row r="35" spans="1:16" x14ac:dyDescent="0.25">
      <c r="A35" s="1"/>
      <c r="B35" s="5"/>
      <c r="C35" s="25" t="s">
        <v>12</v>
      </c>
      <c r="D35" s="22">
        <v>48524.351000000002</v>
      </c>
      <c r="E35" s="35">
        <f t="shared" ref="E35:E36" si="2">IF($D$36=0,,(D35/$D$36))</f>
        <v>0.41379385181434231</v>
      </c>
      <c r="F35" s="5"/>
      <c r="G35" s="5"/>
      <c r="H35" s="5"/>
      <c r="I35" s="29" t="s">
        <v>41</v>
      </c>
      <c r="J35" s="29"/>
      <c r="K35" s="30">
        <v>76630.75</v>
      </c>
      <c r="L35" s="35">
        <f t="shared" ref="L35:L36" si="3">IF($K$36=0,,(K35/$K$36))</f>
        <v>0.65347258482077264</v>
      </c>
      <c r="M35" s="5"/>
      <c r="N35" s="5"/>
    </row>
    <row r="36" spans="1:16" x14ac:dyDescent="0.25">
      <c r="A36" s="1"/>
      <c r="B36" s="5"/>
      <c r="C36" s="24" t="s">
        <v>50</v>
      </c>
      <c r="D36" s="28">
        <f>SUM(D34:D35)</f>
        <v>117266.96950000001</v>
      </c>
      <c r="E36" s="43">
        <f t="shared" si="2"/>
        <v>1</v>
      </c>
      <c r="F36" s="5"/>
      <c r="G36" s="5"/>
      <c r="H36" s="5"/>
      <c r="I36" s="31" t="s">
        <v>50</v>
      </c>
      <c r="J36" s="32"/>
      <c r="K36" s="28">
        <f>SUM(K34:K35)</f>
        <v>117266.97</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8.24</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22">
        <v>22237.612394175401</v>
      </c>
      <c r="E41" s="22">
        <v>20657.677882289099</v>
      </c>
      <c r="F41" s="22">
        <v>18896.382154822699</v>
      </c>
      <c r="G41" s="22">
        <v>17039.649474729998</v>
      </c>
      <c r="H41" s="22">
        <v>14916.9087049832</v>
      </c>
      <c r="I41" s="22">
        <v>12354.4932718574</v>
      </c>
      <c r="J41" s="22">
        <v>8578.1704361223601</v>
      </c>
      <c r="K41" s="22">
        <v>2586.5593031172698</v>
      </c>
      <c r="L41" s="22"/>
      <c r="M41" s="28">
        <f>SUM(D41:L41)</f>
        <v>117267.45362209744</v>
      </c>
      <c r="N41" s="5"/>
    </row>
    <row r="42" spans="1:16" x14ac:dyDescent="0.25">
      <c r="A42" s="1"/>
      <c r="B42" s="5"/>
      <c r="C42" s="11" t="s">
        <v>91</v>
      </c>
      <c r="D42" s="35">
        <f>IF($M$41=0,,(D41/$M$41))</f>
        <v>0.1896315789872752</v>
      </c>
      <c r="E42" s="35">
        <f t="shared" ref="E42:M42" si="4">IF($M$41=0,,(E41/$M$41))</f>
        <v>0.17615866333091795</v>
      </c>
      <c r="F42" s="35">
        <f t="shared" si="4"/>
        <v>0.16113918714153724</v>
      </c>
      <c r="G42" s="35">
        <f t="shared" si="4"/>
        <v>0.14530587088248254</v>
      </c>
      <c r="H42" s="35">
        <f t="shared" si="4"/>
        <v>0.12720416658021738</v>
      </c>
      <c r="I42" s="35">
        <f t="shared" si="4"/>
        <v>0.10535312987754145</v>
      </c>
      <c r="J42" s="35">
        <f t="shared" si="4"/>
        <v>7.315047927761878E-2</v>
      </c>
      <c r="K42" s="35">
        <f t="shared" si="4"/>
        <v>2.2056923922409349E-2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22">
        <v>3.6981199999999999</v>
      </c>
      <c r="E45" s="22">
        <v>79369.81</v>
      </c>
      <c r="F45" s="22">
        <v>21645.14</v>
      </c>
      <c r="G45" s="22">
        <v>12138.83</v>
      </c>
      <c r="H45" s="22">
        <v>2769.9589999999998</v>
      </c>
      <c r="I45" s="22">
        <v>983.73289999999997</v>
      </c>
      <c r="J45" s="22">
        <v>166.60820000000001</v>
      </c>
      <c r="K45" s="22">
        <v>86.118089999999995</v>
      </c>
      <c r="L45" s="22">
        <v>103.0775</v>
      </c>
      <c r="M45" s="28">
        <f>SUM(D45:L45)</f>
        <v>117266.97381000001</v>
      </c>
      <c r="N45" s="5"/>
    </row>
    <row r="46" spans="1:16" x14ac:dyDescent="0.25">
      <c r="A46" s="1"/>
      <c r="B46" s="5"/>
      <c r="C46" s="11" t="s">
        <v>91</v>
      </c>
      <c r="D46" s="35">
        <f>IF($M$41=0,,(D45/$M$41))</f>
        <v>3.1535774724992751E-5</v>
      </c>
      <c r="E46" s="35">
        <f t="shared" ref="E46:M46" si="5">IF($M$41=0,,(E45/$M$41))</f>
        <v>0.67682726577976826</v>
      </c>
      <c r="F46" s="35">
        <f t="shared" si="5"/>
        <v>0.1845792616061484</v>
      </c>
      <c r="G46" s="35">
        <f t="shared" si="5"/>
        <v>0.10351405803624104</v>
      </c>
      <c r="H46" s="35">
        <f t="shared" si="5"/>
        <v>2.362086763584367E-2</v>
      </c>
      <c r="I46" s="35">
        <f t="shared" si="5"/>
        <v>8.3887973143012724E-3</v>
      </c>
      <c r="J46" s="35">
        <f t="shared" si="5"/>
        <v>1.4207539675663682E-3</v>
      </c>
      <c r="K46" s="35">
        <f t="shared" si="5"/>
        <v>7.3437332644334173E-4</v>
      </c>
      <c r="L46" s="35">
        <f t="shared" si="5"/>
        <v>8.7899495398079033E-4</v>
      </c>
      <c r="M46" s="43">
        <f t="shared" si="5"/>
        <v>0.99999590839501828</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4" x14ac:dyDescent="0.25">
      <c r="A49" s="1"/>
      <c r="B49" s="5"/>
      <c r="C49" s="5"/>
      <c r="D49" s="45"/>
      <c r="E49" s="45"/>
      <c r="F49" s="45"/>
      <c r="G49" s="45"/>
      <c r="H49" s="45"/>
      <c r="I49" s="45"/>
      <c r="J49" s="45"/>
      <c r="K49" s="45"/>
      <c r="L49" s="45"/>
      <c r="M49" s="46"/>
      <c r="N49" s="5"/>
    </row>
    <row r="50" spans="1:14" x14ac:dyDescent="0.25">
      <c r="A50" s="1"/>
      <c r="B50" s="5"/>
      <c r="C50" s="5"/>
      <c r="D50" s="45"/>
      <c r="E50" s="45"/>
      <c r="F50" s="45"/>
      <c r="G50" s="45"/>
      <c r="H50" s="45"/>
      <c r="I50" s="45"/>
      <c r="J50" s="45"/>
      <c r="K50" s="45"/>
      <c r="L50" s="45"/>
      <c r="M50" s="46"/>
      <c r="N50" s="5"/>
    </row>
    <row r="51" spans="1:14" x14ac:dyDescent="0.25">
      <c r="A51" s="1"/>
      <c r="B51" s="5"/>
      <c r="C51" s="5"/>
      <c r="D51" s="5"/>
      <c r="E51" s="5"/>
      <c r="F51" s="5"/>
      <c r="G51" s="5"/>
      <c r="H51" s="5"/>
      <c r="I51" s="5"/>
      <c r="J51" s="5"/>
      <c r="K51" s="5"/>
      <c r="L51" s="5"/>
      <c r="M51" s="5"/>
      <c r="N51" s="5"/>
    </row>
    <row r="52" spans="1:14" x14ac:dyDescent="0.25">
      <c r="A52" s="1"/>
      <c r="B52" s="5"/>
      <c r="C52" s="21" t="s">
        <v>0</v>
      </c>
      <c r="D52" s="34" t="s">
        <v>78</v>
      </c>
      <c r="E52" s="34" t="s">
        <v>79</v>
      </c>
      <c r="F52" s="34" t="s">
        <v>80</v>
      </c>
      <c r="G52" s="34" t="s">
        <v>81</v>
      </c>
      <c r="H52" s="34" t="s">
        <v>82</v>
      </c>
      <c r="I52" s="34" t="s">
        <v>50</v>
      </c>
      <c r="J52" s="5"/>
      <c r="K52" s="5"/>
      <c r="L52" s="5"/>
      <c r="M52" s="5"/>
      <c r="N52" s="5"/>
    </row>
    <row r="53" spans="1:14" x14ac:dyDescent="0.25">
      <c r="A53" s="1"/>
      <c r="B53" s="5"/>
      <c r="C53" s="11" t="s">
        <v>61</v>
      </c>
      <c r="D53" s="22">
        <v>20150</v>
      </c>
      <c r="E53" s="22">
        <v>15267.5</v>
      </c>
      <c r="F53" s="22">
        <v>14394</v>
      </c>
      <c r="G53" s="22">
        <v>19187</v>
      </c>
      <c r="H53" s="22">
        <v>48268.6</v>
      </c>
      <c r="I53" s="28">
        <f>SUM(D53:H53)</f>
        <v>117267.1</v>
      </c>
      <c r="J53" s="6"/>
      <c r="K53" s="5"/>
      <c r="L53" s="5"/>
      <c r="M53" s="5"/>
      <c r="N53" s="5"/>
    </row>
    <row r="54" spans="1:14" x14ac:dyDescent="0.25">
      <c r="A54" s="1"/>
      <c r="B54" s="5"/>
      <c r="C54" s="11" t="s">
        <v>91</v>
      </c>
      <c r="D54" s="35">
        <f>IF($I$53=0,,(D53/$I$53))</f>
        <v>0.17182995059995515</v>
      </c>
      <c r="E54" s="35">
        <f t="shared" ref="E54:I54" si="6">IF($I$53=0,,(E53/$I$53))</f>
        <v>0.13019423180073525</v>
      </c>
      <c r="F54" s="35">
        <f t="shared" si="6"/>
        <v>0.12274542476107961</v>
      </c>
      <c r="G54" s="35">
        <f t="shared" si="6"/>
        <v>0.16361792864324265</v>
      </c>
      <c r="H54" s="35">
        <f t="shared" si="6"/>
        <v>0.41161246419498732</v>
      </c>
      <c r="I54" s="43">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3"/>
      <c r="E56" s="23"/>
      <c r="F56" s="23"/>
      <c r="G56" s="23"/>
      <c r="H56" s="23"/>
      <c r="I56" s="5"/>
      <c r="J56" s="5"/>
      <c r="K56" s="5"/>
      <c r="L56" s="5"/>
      <c r="M56" s="5"/>
      <c r="N56" s="5"/>
    </row>
    <row r="57" spans="1:14" x14ac:dyDescent="0.25">
      <c r="A57" s="1"/>
      <c r="B57" s="5"/>
      <c r="C57" s="21" t="s">
        <v>49</v>
      </c>
      <c r="D57" s="34" t="s">
        <v>83</v>
      </c>
      <c r="E57" s="34" t="s">
        <v>13</v>
      </c>
      <c r="F57" s="34" t="s">
        <v>100</v>
      </c>
      <c r="G57" s="34" t="s">
        <v>101</v>
      </c>
      <c r="H57" s="34" t="s">
        <v>50</v>
      </c>
      <c r="I57" s="5"/>
      <c r="J57" s="5"/>
      <c r="K57" s="5"/>
      <c r="L57" s="5"/>
      <c r="M57" s="5"/>
      <c r="N57" s="5"/>
    </row>
    <row r="58" spans="1:14" x14ac:dyDescent="0.25">
      <c r="A58" s="1"/>
      <c r="B58" s="5"/>
      <c r="C58" s="11" t="s">
        <v>61</v>
      </c>
      <c r="D58" s="70">
        <v>786</v>
      </c>
      <c r="E58" s="22"/>
      <c r="F58" s="22"/>
      <c r="G58" s="22"/>
      <c r="H58" s="28">
        <f>SUM(D58:F58)</f>
        <v>786</v>
      </c>
      <c r="I58" s="5"/>
      <c r="J58" s="5"/>
      <c r="K58" s="5"/>
      <c r="L58" s="5"/>
      <c r="M58" s="5"/>
      <c r="N58" s="5"/>
    </row>
    <row r="59" spans="1:14" x14ac:dyDescent="0.25">
      <c r="A59" s="1"/>
      <c r="B59" s="5"/>
      <c r="C59" s="11" t="s">
        <v>92</v>
      </c>
      <c r="D59" s="68">
        <f>IF($M$41=0,,(D58/$M$41))</f>
        <v>6.7026269925919936E-3</v>
      </c>
      <c r="E59" s="44">
        <f t="shared" ref="E59:G59" si="7">IF($M$41=0,,(E58/$M$41))</f>
        <v>0</v>
      </c>
      <c r="F59" s="44">
        <f t="shared" si="7"/>
        <v>0</v>
      </c>
      <c r="G59" s="44">
        <f t="shared" si="7"/>
        <v>0</v>
      </c>
      <c r="H59" s="69">
        <f>IF($M$41=0,,(H58/$M$41))</f>
        <v>6.7026269925919936E-3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5">
        <v>0</v>
      </c>
      <c r="E61" s="41"/>
      <c r="F61" s="41"/>
      <c r="G61" s="42"/>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3"/>
      <c r="E63" s="5"/>
      <c r="F63" s="5"/>
      <c r="G63" s="5"/>
      <c r="H63" s="5"/>
      <c r="I63" s="5"/>
      <c r="J63" s="5"/>
      <c r="K63" s="5"/>
      <c r="L63" s="5"/>
      <c r="M63" s="5"/>
      <c r="N63" s="5"/>
    </row>
    <row r="64" spans="1:14" x14ac:dyDescent="0.25">
      <c r="A64" s="1"/>
      <c r="B64" s="5"/>
      <c r="C64" s="11" t="s">
        <v>53</v>
      </c>
      <c r="D64" s="57">
        <v>0.30480000000000002</v>
      </c>
      <c r="E64" s="5"/>
      <c r="F64" s="5"/>
      <c r="G64" s="5"/>
      <c r="H64" s="5"/>
      <c r="I64" s="5"/>
      <c r="J64" s="5"/>
      <c r="K64" s="5"/>
      <c r="L64" s="5"/>
      <c r="M64" s="5"/>
      <c r="N64" s="5"/>
    </row>
    <row r="65" spans="1:14" x14ac:dyDescent="0.25">
      <c r="A65" s="1"/>
      <c r="B65" s="5"/>
      <c r="C65" s="11" t="s">
        <v>84</v>
      </c>
      <c r="D65" s="57">
        <v>0.61670000000000003</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123</v>
      </c>
      <c r="D71" s="22">
        <v>4085</v>
      </c>
      <c r="E71" s="36" t="s">
        <v>124</v>
      </c>
      <c r="F71" s="36" t="s">
        <v>125</v>
      </c>
      <c r="G71" s="66">
        <v>2.2499999999999999E-2</v>
      </c>
      <c r="H71" s="36" t="s">
        <v>12</v>
      </c>
      <c r="I71" s="10"/>
      <c r="J71" s="5"/>
      <c r="K71" s="5"/>
      <c r="L71" s="5"/>
      <c r="M71" s="5"/>
      <c r="N71" s="5"/>
    </row>
    <row r="72" spans="1:14" x14ac:dyDescent="0.25">
      <c r="A72" s="1"/>
      <c r="B72" s="5"/>
      <c r="C72" s="25" t="s">
        <v>126</v>
      </c>
      <c r="D72" s="22">
        <v>14550</v>
      </c>
      <c r="E72" s="36" t="s">
        <v>127</v>
      </c>
      <c r="F72" s="36" t="s">
        <v>128</v>
      </c>
      <c r="G72" s="66">
        <v>0.04</v>
      </c>
      <c r="H72" s="36" t="s">
        <v>12</v>
      </c>
      <c r="I72" s="10"/>
      <c r="J72" s="5"/>
      <c r="K72" s="5"/>
      <c r="L72" s="5"/>
      <c r="M72" s="5"/>
      <c r="N72" s="5"/>
    </row>
    <row r="73" spans="1:14" x14ac:dyDescent="0.25">
      <c r="A73" s="1"/>
      <c r="B73" s="5"/>
      <c r="C73" s="25" t="s">
        <v>129</v>
      </c>
      <c r="D73" s="22">
        <v>14835</v>
      </c>
      <c r="E73" s="36" t="s">
        <v>124</v>
      </c>
      <c r="F73" s="36" t="s">
        <v>130</v>
      </c>
      <c r="G73" s="66">
        <v>4.4999999999999998E-2</v>
      </c>
      <c r="H73" s="36" t="s">
        <v>12</v>
      </c>
      <c r="I73" s="10"/>
      <c r="J73" s="5"/>
      <c r="K73" s="5"/>
      <c r="L73" s="5"/>
      <c r="M73" s="5"/>
      <c r="N73" s="5"/>
    </row>
    <row r="74" spans="1:14" x14ac:dyDescent="0.25">
      <c r="A74" s="1"/>
      <c r="B74" s="5"/>
      <c r="C74" s="25" t="s">
        <v>131</v>
      </c>
      <c r="D74" s="22">
        <v>14285</v>
      </c>
      <c r="E74" s="36" t="s">
        <v>132</v>
      </c>
      <c r="F74" s="36" t="s">
        <v>133</v>
      </c>
      <c r="G74" s="66">
        <v>2.5000000000000001E-2</v>
      </c>
      <c r="H74" s="36" t="s">
        <v>12</v>
      </c>
      <c r="I74" s="10"/>
      <c r="J74" s="5"/>
      <c r="K74" s="5"/>
      <c r="L74" s="5"/>
      <c r="M74" s="5"/>
      <c r="N74" s="5"/>
    </row>
    <row r="75" spans="1:14" x14ac:dyDescent="0.25">
      <c r="A75" s="1"/>
      <c r="B75" s="5"/>
      <c r="C75" s="25" t="s">
        <v>134</v>
      </c>
      <c r="D75" s="22">
        <v>12525</v>
      </c>
      <c r="E75" s="36" t="s">
        <v>135</v>
      </c>
      <c r="F75" s="36" t="s">
        <v>136</v>
      </c>
      <c r="G75" s="66">
        <v>2.5000000000000001E-2</v>
      </c>
      <c r="H75" s="36" t="s">
        <v>12</v>
      </c>
      <c r="I75" s="10"/>
      <c r="J75" s="5"/>
      <c r="K75" s="5"/>
      <c r="L75" s="5"/>
      <c r="M75" s="5"/>
      <c r="N75" s="5"/>
    </row>
    <row r="76" spans="1:14" x14ac:dyDescent="0.25">
      <c r="A76" s="1"/>
      <c r="B76" s="5"/>
      <c r="C76" s="25" t="s">
        <v>137</v>
      </c>
      <c r="D76" s="22">
        <v>7535</v>
      </c>
      <c r="E76" s="36" t="s">
        <v>138</v>
      </c>
      <c r="F76" s="36" t="s">
        <v>139</v>
      </c>
      <c r="G76" s="66">
        <v>3.2500000000000001E-2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140</v>
      </c>
      <c r="D80" s="22">
        <v>9730</v>
      </c>
      <c r="E80" s="36" t="s">
        <v>105</v>
      </c>
      <c r="F80" s="36" t="s">
        <v>141</v>
      </c>
      <c r="G80" s="36" t="s">
        <v>142</v>
      </c>
      <c r="H80" s="67">
        <v>2.8799999999999999E-2</v>
      </c>
      <c r="I80" s="36" t="s">
        <v>12</v>
      </c>
      <c r="J80" s="5"/>
      <c r="K80" s="5"/>
      <c r="L80" s="5"/>
      <c r="M80" s="5"/>
      <c r="N80" s="5"/>
    </row>
    <row r="81" spans="1:14" x14ac:dyDescent="0.25">
      <c r="A81" s="1"/>
      <c r="B81" s="5"/>
      <c r="C81" s="25" t="s">
        <v>143</v>
      </c>
      <c r="D81" s="22">
        <v>4282</v>
      </c>
      <c r="E81" s="36" t="s">
        <v>105</v>
      </c>
      <c r="F81" s="36" t="s">
        <v>144</v>
      </c>
      <c r="G81" s="36" t="s">
        <v>145</v>
      </c>
      <c r="H81" s="67">
        <v>1.1299999999999999E-2</v>
      </c>
      <c r="I81" s="36" t="s">
        <v>12</v>
      </c>
      <c r="J81" s="5"/>
      <c r="K81" s="5"/>
      <c r="L81" s="5"/>
      <c r="M81" s="5"/>
      <c r="N81" s="5"/>
    </row>
    <row r="82" spans="1:14" x14ac:dyDescent="0.25">
      <c r="A82" s="1"/>
      <c r="B82" s="5"/>
      <c r="C82" s="25" t="s">
        <v>146</v>
      </c>
      <c r="D82" s="22">
        <v>4437</v>
      </c>
      <c r="E82" s="36" t="s">
        <v>105</v>
      </c>
      <c r="F82" s="36" t="s">
        <v>147</v>
      </c>
      <c r="G82" s="36" t="s">
        <v>148</v>
      </c>
      <c r="H82" s="67">
        <v>1.4999999999999999E-2</v>
      </c>
      <c r="I82" s="36" t="s">
        <v>12</v>
      </c>
      <c r="J82" s="5"/>
      <c r="K82" s="5"/>
      <c r="L82" s="5"/>
      <c r="M82" s="5"/>
      <c r="N82" s="5"/>
    </row>
    <row r="83" spans="1:14" x14ac:dyDescent="0.25">
      <c r="A83" s="1"/>
      <c r="B83" s="5"/>
      <c r="C83" s="11"/>
      <c r="D83" s="22"/>
      <c r="E83" s="36"/>
      <c r="F83" s="36"/>
      <c r="G83" s="36"/>
      <c r="H83" s="67"/>
      <c r="I83" s="36"/>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12407</v>
      </c>
      <c r="E86" s="5"/>
      <c r="F86" s="5"/>
      <c r="G86" s="5"/>
      <c r="H86" s="5"/>
      <c r="I86" s="5"/>
      <c r="J86" s="5"/>
      <c r="K86" s="5"/>
      <c r="L86" s="5"/>
      <c r="M86" s="5"/>
      <c r="N86" s="5"/>
    </row>
    <row r="87" spans="1:14" x14ac:dyDescent="0.25">
      <c r="A87" s="1"/>
      <c r="B87" s="5"/>
      <c r="C87" s="11" t="s">
        <v>24</v>
      </c>
      <c r="D87" s="58">
        <f>+D71+D72+D73+D74+D75+D76+D80+D81+D82+D86</f>
        <v>98671</v>
      </c>
      <c r="E87" s="5"/>
      <c r="F87" s="5"/>
      <c r="G87" s="5"/>
      <c r="H87" s="5"/>
      <c r="I87" s="5"/>
      <c r="J87" s="5"/>
      <c r="K87" s="5"/>
      <c r="L87" s="5"/>
      <c r="M87" s="5"/>
      <c r="N87" s="5"/>
    </row>
    <row r="88" spans="1:14" x14ac:dyDescent="0.25">
      <c r="A88" s="1"/>
      <c r="B88" s="5"/>
      <c r="C88" s="11" t="s">
        <v>68</v>
      </c>
      <c r="D88" s="22">
        <v>-1</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17639</v>
      </c>
      <c r="F91" s="22">
        <v>15025</v>
      </c>
      <c r="G91" s="22">
        <v>16212</v>
      </c>
      <c r="H91" s="22">
        <v>14575</v>
      </c>
      <c r="I91" s="22">
        <v>32235</v>
      </c>
      <c r="J91" s="22">
        <v>2987</v>
      </c>
      <c r="K91" s="22"/>
      <c r="L91" s="28">
        <f>SUM(D91:K91)</f>
        <v>98673</v>
      </c>
      <c r="M91" s="5"/>
      <c r="N91" s="5"/>
    </row>
    <row r="92" spans="1:14" x14ac:dyDescent="0.25">
      <c r="A92" s="1"/>
      <c r="B92" s="5"/>
      <c r="C92" s="11" t="s">
        <v>93</v>
      </c>
      <c r="D92" s="35">
        <f t="shared" ref="D92:L92" si="8">IF($L$91=0,,(D91/$L$91))</f>
        <v>0</v>
      </c>
      <c r="E92" s="35">
        <f t="shared" si="8"/>
        <v>0.17876217404963871</v>
      </c>
      <c r="F92" s="35">
        <f t="shared" si="8"/>
        <v>0.1522706312770464</v>
      </c>
      <c r="G92" s="35">
        <f t="shared" si="8"/>
        <v>0.16430026451004834</v>
      </c>
      <c r="H92" s="35">
        <f t="shared" si="8"/>
        <v>0.1477101132021931</v>
      </c>
      <c r="I92" s="35">
        <f t="shared" si="8"/>
        <v>0.3266851114286583</v>
      </c>
      <c r="J92" s="35">
        <f t="shared" si="8"/>
        <v>3.027170553241515E-2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93200</v>
      </c>
      <c r="E95" s="35">
        <f>IF($D$97=0,,(D95/$D$97))</f>
        <v>0.94455311084310489</v>
      </c>
      <c r="F95" s="5"/>
      <c r="G95" s="5"/>
      <c r="H95" s="5"/>
      <c r="I95" s="5"/>
      <c r="J95" s="5"/>
      <c r="K95" s="5"/>
      <c r="L95" s="5"/>
      <c r="M95" s="5"/>
      <c r="N95" s="5"/>
    </row>
    <row r="96" spans="1:14" x14ac:dyDescent="0.25">
      <c r="A96" s="1"/>
      <c r="B96" s="5"/>
      <c r="C96" s="11" t="s">
        <v>39</v>
      </c>
      <c r="D96" s="22">
        <v>5471</v>
      </c>
      <c r="E96" s="35">
        <f>IF($D$97=0,,(D96/$D$97))</f>
        <v>5.5446889156895135E-2</v>
      </c>
      <c r="F96" s="5"/>
      <c r="G96" s="5"/>
      <c r="H96" s="5"/>
      <c r="I96" s="5"/>
      <c r="J96" s="5"/>
      <c r="K96" s="5"/>
      <c r="L96" s="5"/>
      <c r="M96" s="5"/>
      <c r="N96" s="5"/>
    </row>
    <row r="97" spans="1:14" x14ac:dyDescent="0.25">
      <c r="A97" s="1"/>
      <c r="B97" s="5"/>
      <c r="C97" s="20" t="s">
        <v>50</v>
      </c>
      <c r="D97" s="28">
        <f>SUM(D95:D96)</f>
        <v>98671</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128742</v>
      </c>
      <c r="E102" s="62">
        <v>72665.2</v>
      </c>
      <c r="F102" s="5"/>
      <c r="G102" s="5"/>
      <c r="H102" s="5"/>
      <c r="I102" s="5"/>
      <c r="J102" s="5"/>
      <c r="K102" s="5"/>
      <c r="L102" s="5"/>
      <c r="M102" s="5"/>
      <c r="N102" s="5"/>
    </row>
    <row r="103" spans="1:14" x14ac:dyDescent="0.25">
      <c r="B103" s="5"/>
      <c r="C103" s="51" t="s">
        <v>105</v>
      </c>
      <c r="D103" s="59"/>
      <c r="E103" s="62">
        <v>18448.5</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7557.39</v>
      </c>
      <c r="F105" s="5"/>
      <c r="G105" s="5"/>
      <c r="H105" s="5"/>
      <c r="I105" s="5"/>
      <c r="J105" s="5"/>
      <c r="K105" s="5"/>
      <c r="L105" s="5"/>
      <c r="M105" s="5"/>
      <c r="N105" s="5"/>
    </row>
    <row r="106" spans="1:14" x14ac:dyDescent="0.25">
      <c r="B106" s="5"/>
      <c r="C106" s="50" t="s">
        <v>50</v>
      </c>
      <c r="D106" s="60">
        <f>SUM(D102:D105)</f>
        <v>128742</v>
      </c>
      <c r="E106" s="63">
        <f t="shared" ref="E106" si="10">SUM(E102:E105)</f>
        <v>98671.09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68742.618499999997</v>
      </c>
      <c r="E121" s="62">
        <f>+D96</f>
        <v>5471</v>
      </c>
      <c r="F121" s="6"/>
      <c r="G121" s="5"/>
      <c r="H121" s="5"/>
      <c r="I121" s="5"/>
      <c r="J121" s="5"/>
      <c r="K121" s="5"/>
      <c r="L121" s="5"/>
      <c r="M121" s="5"/>
      <c r="N121" s="5"/>
    </row>
    <row r="122" spans="2:14" x14ac:dyDescent="0.25">
      <c r="B122" s="5"/>
      <c r="C122" s="51" t="s">
        <v>12</v>
      </c>
      <c r="D122" s="60">
        <f>+D35+D18</f>
        <v>59999.351000000002</v>
      </c>
      <c r="E122" s="63">
        <f>+D95</f>
        <v>93200</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128741.96950000001</v>
      </c>
      <c r="E124" s="63">
        <f t="shared" si="11"/>
        <v>98671</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Gradin Carola</cp:lastModifiedBy>
  <cp:lastPrinted>2014-08-25T07:17:35Z</cp:lastPrinted>
  <dcterms:created xsi:type="dcterms:W3CDTF">2012-02-01T12:08:15Z</dcterms:created>
  <dcterms:modified xsi:type="dcterms:W3CDTF">2015-02-10T16:16:57Z</dcterms:modified>
</cp:coreProperties>
</file>