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hidePivotFieldList="1"/>
  <xr:revisionPtr revIDLastSave="0" documentId="8_{C706CB5B-A622-4898-AE0C-A5231E6148C7}" xr6:coauthVersionLast="41" xr6:coauthVersionMax="41" xr10:uidLastSave="{00000000-0000-0000-0000-000000000000}"/>
  <bookViews>
    <workbookView xWindow="-107" yWindow="-107" windowWidth="20847" windowHeight="11208" xr2:uid="{00000000-000D-0000-FFFF-FFFF00000000}"/>
  </bookViews>
  <sheets>
    <sheet name="Budgetöversikt" sheetId="4" r:id="rId1"/>
    <sheet name="Sammanfattning av budget" sheetId="2" r:id="rId2"/>
    <sheet name="Månatliga utgifter" sheetId="3" r:id="rId3"/>
    <sheet name="Ytterligare data" sheetId="5" r:id="rId4"/>
  </sheets>
  <definedNames>
    <definedName name="Faktiska_inkomster">Budgetöversikt!$D$11</definedName>
    <definedName name="Faktiska_utgifter">Budgetöversikt!$G$8</definedName>
    <definedName name="Förväntade_inkomster">Budgetöversikt!$C$11</definedName>
    <definedName name="Förväntade_utgifter">Budgetöversikt!$F$8</definedName>
    <definedName name="List_kategorier">Kategorilista_tabell[Om du vill lägga till en kategori skriver du under]</definedName>
    <definedName name="_xlnm.Print_Titles" localSheetId="2">'Månatliga utgifter'!$1:$2</definedName>
    <definedName name="Utsnitt_Kategori">#N/A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8" i="4"/>
  <c r="F8" i="4"/>
  <c r="D11" i="4"/>
  <c r="D4" i="4"/>
  <c r="C11" i="4"/>
  <c r="D3" i="4"/>
  <c r="F4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3" i="3"/>
  <c r="D5" i="4"/>
</calcChain>
</file>

<file path=xl/sharedStrings.xml><?xml version="1.0" encoding="utf-8"?>
<sst xmlns="http://schemas.openxmlformats.org/spreadsheetml/2006/main" count="218" uniqueCount="99">
  <si>
    <t>Saldo</t>
  </si>
  <si>
    <t>Planerat saldo</t>
  </si>
  <si>
    <t xml:space="preserve">Verkligt saldo </t>
  </si>
  <si>
    <t>Skillnad</t>
  </si>
  <si>
    <t>Inkomst</t>
  </si>
  <si>
    <t>Inkomst 1</t>
  </si>
  <si>
    <t>Inkomst 2</t>
  </si>
  <si>
    <t>Extrainkomst</t>
  </si>
  <si>
    <t>Summa intäkter</t>
  </si>
  <si>
    <t>Analys av faktiska utgifter</t>
  </si>
  <si>
    <t>Beräknat</t>
  </si>
  <si>
    <t>Faktisk</t>
  </si>
  <si>
    <t>Planerade minusutgifter</t>
  </si>
  <si>
    <t>Verkliga minusutgifter</t>
  </si>
  <si>
    <t>Verklig minus planerad</t>
  </si>
  <si>
    <t>Utgifter</t>
  </si>
  <si>
    <t xml:space="preserve"> </t>
  </si>
  <si>
    <t>Sammanfattning av budget</t>
  </si>
  <si>
    <t>Kategorier</t>
  </si>
  <si>
    <t>Barn</t>
  </si>
  <si>
    <t>Verksamhet utanför skolan</t>
  </si>
  <si>
    <t>Medicin</t>
  </si>
  <si>
    <t>Skolmaterial</t>
  </si>
  <si>
    <t>Skolavgifter</t>
  </si>
  <si>
    <t>Nöjen</t>
  </si>
  <si>
    <t>Konserter</t>
  </si>
  <si>
    <t>Teater</t>
  </si>
  <si>
    <t>Bio</t>
  </si>
  <si>
    <t>Musik (CD, nedladdningar osv.)</t>
  </si>
  <si>
    <t>Sportevenemang</t>
  </si>
  <si>
    <t>Video/DVD (köpt)</t>
  </si>
  <si>
    <t>Video/DVD (hyrd)</t>
  </si>
  <si>
    <t>Mat</t>
  </si>
  <si>
    <t>Gåvor och välgörenhet</t>
  </si>
  <si>
    <t>Bostad</t>
  </si>
  <si>
    <t>Försäkring</t>
  </si>
  <si>
    <t>Lån</t>
  </si>
  <si>
    <t>Hygien</t>
  </si>
  <si>
    <t>Husdjur</t>
  </si>
  <si>
    <t>Skatter</t>
  </si>
  <si>
    <t>Transport</t>
  </si>
  <si>
    <t>Sparande</t>
  </si>
  <si>
    <t>Investeringskonto</t>
  </si>
  <si>
    <t>Pensionssparande</t>
  </si>
  <si>
    <t>Totalsumma</t>
  </si>
  <si>
    <t xml:space="preserve">Planerad kostnad </t>
  </si>
  <si>
    <t xml:space="preserve">Verklig kostnad </t>
  </si>
  <si>
    <t xml:space="preserve">Skillnad </t>
  </si>
  <si>
    <t>Beskrivning</t>
  </si>
  <si>
    <t>Restaurangbesök</t>
  </si>
  <si>
    <t>Matvaror</t>
  </si>
  <si>
    <t>Välgörenhet 1</t>
  </si>
  <si>
    <t>Välgörenhet 2</t>
  </si>
  <si>
    <t>Gåva 1</t>
  </si>
  <si>
    <t>Gåva 2</t>
  </si>
  <si>
    <t>Kabel-/satellit-tv</t>
  </si>
  <si>
    <t>El</t>
  </si>
  <si>
    <t>Bensin</t>
  </si>
  <si>
    <t>Städning</t>
  </si>
  <si>
    <t>Underhåll</t>
  </si>
  <si>
    <t>Bostadslån eller hyra</t>
  </si>
  <si>
    <t>Naturgas/olja</t>
  </si>
  <si>
    <t>Internet</t>
  </si>
  <si>
    <t>Telefon (mobil)</t>
  </si>
  <si>
    <t>Telefon (hem)</t>
  </si>
  <si>
    <t>Material</t>
  </si>
  <si>
    <t>Sophämtning och återvinning</t>
  </si>
  <si>
    <t>VA-avgifter</t>
  </si>
  <si>
    <t>Hälsovård</t>
  </si>
  <si>
    <t>Hemförsäkring</t>
  </si>
  <si>
    <t>Livförsäkring</t>
  </si>
  <si>
    <t>Kreditkort 1</t>
  </si>
  <si>
    <t>Kreditkort 2</t>
  </si>
  <si>
    <t>Kreditkort 3</t>
  </si>
  <si>
    <t>Privat</t>
  </si>
  <si>
    <t>Student</t>
  </si>
  <si>
    <t>Kläder</t>
  </si>
  <si>
    <t>Kemtvätt</t>
  </si>
  <si>
    <t>Hår/naglar</t>
  </si>
  <si>
    <t>Gym</t>
  </si>
  <si>
    <t>Sjukvård</t>
  </si>
  <si>
    <t>Omvårdnad</t>
  </si>
  <si>
    <t>Leksaker</t>
  </si>
  <si>
    <t>Statlig</t>
  </si>
  <si>
    <t>Lokala</t>
  </si>
  <si>
    <t>Landsting</t>
  </si>
  <si>
    <t>Buss/taxi</t>
  </si>
  <si>
    <t>Bränsle</t>
  </si>
  <si>
    <t xml:space="preserve">Licensavgift </t>
  </si>
  <si>
    <t>Parkeringsavgifter</t>
  </si>
  <si>
    <t>Avbetalning, fordon</t>
  </si>
  <si>
    <t>Kategori</t>
  </si>
  <si>
    <t>Planerad kostnad</t>
  </si>
  <si>
    <t>Verklig kostnad</t>
  </si>
  <si>
    <t>Verklig kostnad, översikt</t>
  </si>
  <si>
    <t>Pivottabell för diagrammet Budgetöversikt</t>
  </si>
  <si>
    <t>Kostnad</t>
  </si>
  <si>
    <t>Kategorilista</t>
  </si>
  <si>
    <t>Om du vill lägga till en kategori skriver du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</si>
</sst>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kr&quot;;[Red]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#,##0\ &quot;kr&quot;"/>
  </numFmts>
  <fonts count="49" x14ac:knownFonts="1">
    <font>
      <sz val="11"/>
      <color theme="1"/>
      <name val="Malgun Gothic"/>
      <family val="2"/>
      <scheme val="minor"/>
    </font>
    <font>
      <sz val="11"/>
      <color theme="1"/>
      <name val="Corbel"/>
      <family val="2"/>
    </font>
    <font>
      <sz val="28"/>
      <color theme="1"/>
      <name val="Franklin Gothic Book"/>
      <family val="2"/>
    </font>
    <font>
      <sz val="14"/>
      <color theme="1"/>
      <name val="Corbel"/>
      <family val="2"/>
    </font>
    <font>
      <sz val="10"/>
      <color theme="1"/>
      <name val="Malgun Gothic"/>
      <family val="2"/>
    </font>
    <font>
      <sz val="28"/>
      <color theme="4" tint="-0.499984740745262"/>
      <name val="Rockwell"/>
      <family val="1"/>
    </font>
    <font>
      <sz val="9"/>
      <color theme="1"/>
      <name val="Malgun Gothic"/>
      <family val="2"/>
    </font>
    <font>
      <sz val="16"/>
      <color theme="4" tint="-0.249977111117893"/>
      <name val="Corbel"/>
      <family val="2"/>
    </font>
    <font>
      <sz val="9"/>
      <color theme="1" tint="0.249977111117893"/>
      <name val="Malgun Gothic"/>
      <family val="2"/>
    </font>
    <font>
      <sz val="10"/>
      <color theme="4" tint="-0.249977111117893"/>
      <name val="Malgun Gothic"/>
      <family val="2"/>
    </font>
    <font>
      <sz val="12"/>
      <color theme="1"/>
      <name val="Malgun Gothic"/>
      <family val="2"/>
    </font>
    <font>
      <sz val="8"/>
      <color theme="1"/>
      <name val="Malgun Gothic"/>
      <family val="2"/>
    </font>
    <font>
      <sz val="11"/>
      <color theme="1" tint="0.249977111117893"/>
      <name val="Corbel"/>
      <family val="2"/>
    </font>
    <font>
      <sz val="24"/>
      <color theme="9" tint="-0.499984740745262"/>
      <name val="Franklin Gothic Book"/>
      <family val="2"/>
    </font>
    <font>
      <sz val="11"/>
      <color theme="1" tint="0.249977111117893"/>
      <name val="Malgun Gothic"/>
      <family val="2"/>
      <scheme val="minor"/>
    </font>
    <font>
      <sz val="14"/>
      <color theme="9" tint="-0.499984740745262"/>
      <name val="Franklin Gothic Medium"/>
      <family val="2"/>
      <scheme val="major"/>
    </font>
    <font>
      <sz val="11"/>
      <color theme="9" tint="-0.499984740745262"/>
      <name val="Franklin Gothic Medium"/>
      <family val="2"/>
      <scheme val="major"/>
    </font>
    <font>
      <sz val="9"/>
      <color theme="1" tint="0.249977111117893"/>
      <name val="Malgun Gothic"/>
      <family val="2"/>
      <scheme val="minor"/>
    </font>
    <font>
      <sz val="14"/>
      <color theme="9" tint="-0.499984740745262"/>
      <name val="Corbel"/>
      <family val="2"/>
    </font>
    <font>
      <sz val="14"/>
      <color theme="9" tint="-0.499984740745262"/>
      <name val="Malgun Gothic"/>
      <family val="2"/>
    </font>
    <font>
      <sz val="9"/>
      <color theme="9" tint="-0.499984740745262"/>
      <name val="Malgun Gothic"/>
      <family val="2"/>
      <scheme val="minor"/>
    </font>
    <font>
      <sz val="9"/>
      <color theme="1"/>
      <name val="Malgun Gothic"/>
      <family val="2"/>
      <scheme val="minor"/>
    </font>
    <font>
      <sz val="16"/>
      <color theme="1" tint="0.249977111117893"/>
      <name val="Malgun Gothic"/>
      <family val="2"/>
      <scheme val="minor"/>
    </font>
    <font>
      <sz val="11"/>
      <color theme="9" tint="-0.249977111117893"/>
      <name val="Malgun Gothic"/>
      <family val="2"/>
      <scheme val="minor"/>
    </font>
    <font>
      <sz val="10"/>
      <color theme="9" tint="-0.249977111117893"/>
      <name val="Malgun Gothic"/>
      <family val="2"/>
      <scheme val="minor"/>
    </font>
    <font>
      <sz val="14"/>
      <color theme="1" tint="0.249977111117893"/>
      <name val="Malgun Gothic"/>
      <family val="2"/>
      <scheme val="minor"/>
    </font>
    <font>
      <sz val="10"/>
      <color theme="1" tint="0.249977111117893"/>
      <name val="Franklin Gothic Medium"/>
      <family val="2"/>
      <scheme val="major"/>
    </font>
    <font>
      <sz val="11"/>
      <color theme="1"/>
      <name val="Malgun Gothic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Malgun Gothic"/>
      <family val="2"/>
      <scheme val="minor"/>
    </font>
    <font>
      <b/>
      <sz val="13"/>
      <color theme="3"/>
      <name val="Malgun Gothic"/>
      <family val="2"/>
      <scheme val="minor"/>
    </font>
    <font>
      <b/>
      <sz val="11"/>
      <color theme="3"/>
      <name val="Malgun Gothic"/>
      <family val="2"/>
      <scheme val="minor"/>
    </font>
    <font>
      <sz val="11"/>
      <color rgb="FF006100"/>
      <name val="Malgun Gothic"/>
      <family val="2"/>
      <scheme val="minor"/>
    </font>
    <font>
      <sz val="11"/>
      <color rgb="FF9C0006"/>
      <name val="Malgun Gothic"/>
      <family val="2"/>
      <scheme val="minor"/>
    </font>
    <font>
      <sz val="11"/>
      <color rgb="FF9C5700"/>
      <name val="Malgun Gothic"/>
      <family val="2"/>
      <scheme val="minor"/>
    </font>
    <font>
      <sz val="11"/>
      <color rgb="FF3F3F76"/>
      <name val="Malgun Gothic"/>
      <family val="2"/>
      <scheme val="minor"/>
    </font>
    <font>
      <b/>
      <sz val="11"/>
      <color rgb="FF3F3F3F"/>
      <name val="Malgun Gothic"/>
      <family val="2"/>
      <scheme val="minor"/>
    </font>
    <font>
      <b/>
      <sz val="11"/>
      <color rgb="FFFA7D00"/>
      <name val="Malgun Gothic"/>
      <family val="2"/>
      <scheme val="minor"/>
    </font>
    <font>
      <sz val="11"/>
      <color rgb="FFFA7D00"/>
      <name val="Malgun Gothic"/>
      <family val="2"/>
      <scheme val="minor"/>
    </font>
    <font>
      <b/>
      <sz val="11"/>
      <color theme="0"/>
      <name val="Malgun Gothic"/>
      <family val="2"/>
      <scheme val="minor"/>
    </font>
    <font>
      <sz val="11"/>
      <color rgb="FFFF0000"/>
      <name val="Malgun Gothic"/>
      <family val="2"/>
      <scheme val="minor"/>
    </font>
    <font>
      <i/>
      <sz val="11"/>
      <color rgb="FF7F7F7F"/>
      <name val="Malgun Gothic"/>
      <family val="2"/>
      <scheme val="minor"/>
    </font>
    <font>
      <b/>
      <sz val="11"/>
      <color theme="1"/>
      <name val="Malgun Gothic"/>
      <family val="2"/>
      <scheme val="minor"/>
    </font>
    <font>
      <sz val="11"/>
      <color theme="0"/>
      <name val="Malgun Gothic"/>
      <family val="2"/>
      <scheme val="minor"/>
    </font>
    <font>
      <sz val="9"/>
      <color theme="1" tint="0.249977111117893"/>
      <name val="Malgun Gothic"/>
    </font>
    <font>
      <sz val="10"/>
      <color theme="9" tint="-0.499984740745262"/>
      <name val="Franklin Gothic Book"/>
    </font>
    <font>
      <sz val="9"/>
      <color theme="1"/>
      <name val="Malgun Gothic"/>
    </font>
    <font>
      <b/>
      <sz val="9"/>
      <color theme="9" tint="-0.499984740745262"/>
      <name val="Malgun Gothic"/>
    </font>
    <font>
      <sz val="10"/>
      <color theme="9" tint="-0.499984740745262"/>
      <name val="Franklin Gothic Medium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9" applyNumberFormat="0" applyAlignment="0" applyProtection="0"/>
    <xf numFmtId="0" fontId="36" fillId="7" borderId="10" applyNumberFormat="0" applyAlignment="0" applyProtection="0"/>
    <xf numFmtId="0" fontId="37" fillId="7" borderId="9" applyNumberFormat="0" applyAlignment="0" applyProtection="0"/>
    <xf numFmtId="0" fontId="38" fillId="0" borderId="11" applyNumberFormat="0" applyFill="0" applyAlignment="0" applyProtection="0"/>
    <xf numFmtId="0" fontId="39" fillId="8" borderId="12" applyNumberFormat="0" applyAlignment="0" applyProtection="0"/>
    <xf numFmtId="0" fontId="40" fillId="0" borderId="0" applyNumberFormat="0" applyFill="0" applyBorder="0" applyAlignment="0" applyProtection="0"/>
    <xf numFmtId="0" fontId="27" fillId="9" borderId="13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/>
    </xf>
    <xf numFmtId="0" fontId="24" fillId="0" borderId="0" xfId="0" applyFont="1" applyBorder="1" applyAlignment="1"/>
    <xf numFmtId="0" fontId="1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26" fillId="0" borderId="3" xfId="0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6" fillId="0" borderId="3" xfId="0" applyNumberFormat="1" applyFont="1" applyBorder="1" applyAlignment="1">
      <alignment horizontal="center" vertical="center" wrapText="1"/>
    </xf>
    <xf numFmtId="0" fontId="17" fillId="0" borderId="2" xfId="0" applyFont="1" applyBorder="1" applyAlignment="1"/>
    <xf numFmtId="0" fontId="17" fillId="0" borderId="0" xfId="0" applyFont="1" applyAlignment="1"/>
    <xf numFmtId="166" fontId="22" fillId="0" borderId="2" xfId="0" applyNumberFormat="1" applyFont="1" applyBorder="1" applyAlignment="1">
      <alignment horizontal="left"/>
    </xf>
    <xf numFmtId="166" fontId="22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6" fontId="22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indent="1"/>
    </xf>
    <xf numFmtId="0" fontId="20" fillId="0" borderId="0" xfId="0" applyFont="1" applyAlignment="1">
      <alignment horizontal="left"/>
    </xf>
    <xf numFmtId="6" fontId="17" fillId="0" borderId="0" xfId="0" applyNumberFormat="1" applyFont="1" applyAlignment="1">
      <alignment horizontal="center" vertical="center"/>
    </xf>
    <xf numFmtId="6" fontId="2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3" xfId="0" pivotButton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/>
    <xf numFmtId="0" fontId="9" fillId="0" borderId="0" xfId="0" applyNumberFormat="1" applyFont="1" applyAlignment="1">
      <alignment wrapText="1"/>
    </xf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0" fontId="46" fillId="0" borderId="0" xfId="0" applyFont="1" applyAlignment="1">
      <alignment horizontal="left" indent="1"/>
    </xf>
    <xf numFmtId="6" fontId="46" fillId="0" borderId="0" xfId="0" applyNumberFormat="1" applyFont="1" applyAlignment="1">
      <alignment horizontal="center"/>
    </xf>
    <xf numFmtId="6" fontId="47" fillId="0" borderId="4" xfId="0" applyNumberFormat="1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8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0" fontId="14" fillId="0" borderId="2" xfId="0" applyFont="1" applyBorder="1" applyAlignment="1">
      <alignment horizontal="left" indent="1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295">
    <dxf>
      <font>
        <name val="Malgun Gothic"/>
        <scheme val="none"/>
      </font>
    </dxf>
    <dxf>
      <font>
        <name val="Malgun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alignment horizontal="center" readingOrder="0"/>
    </dxf>
    <dxf>
      <font>
        <color theme="4" tint="-0.499984740745262"/>
      </font>
    </dxf>
    <dxf>
      <font>
        <color theme="9" tint="-0.499984740745262"/>
      </font>
    </dxf>
    <dxf>
      <numFmt numFmtId="10" formatCode="#,##0\ &quot;kr&quot;;[Red]\-#,##0\ &quot;kr&quot;"/>
    </dxf>
    <dxf>
      <numFmt numFmtId="10" formatCode="#,##0\ &quot;kr&quot;;[Red]\-#,##0\ &quot;kr&quot;"/>
    </dxf>
    <dxf>
      <numFmt numFmtId="10" formatCode="#,##0\ &quot;kr&quot;;[Red]\-#,##0\ &quot;kr&quot;"/>
    </dxf>
    <dxf>
      <font>
        <name val="Franklin Gothic Book"/>
      </font>
    </dxf>
    <dxf>
      <font>
        <name val="Franklin Gothic Book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alignment horizontal="center" readingOrder="0"/>
    </dxf>
    <dxf>
      <font>
        <color theme="4" tint="-0.249977111117893"/>
      </font>
    </dxf>
    <dxf>
      <font>
        <color theme="4" tint="-0.249977111117893"/>
      </font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border>
        <top style="thin">
          <color theme="0" tint="-0.34998626667073579"/>
        </top>
      </border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alignment horizontal="center" readingOrder="0"/>
    </dxf>
    <dxf>
      <alignment horizontal="center" readingOrder="0"/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name val="Lato Black"/>
      </font>
    </dxf>
    <dxf>
      <font>
        <name val="Lato"/>
      </font>
    </dxf>
    <dxf>
      <font>
        <name val="Malgun Gothic"/>
        <scheme val="none"/>
      </font>
    </dxf>
    <dxf>
      <numFmt numFmtId="167" formatCode="#,##0\ &quot;kr&quot;;[Red]#,##0\ &quot;kr&quot;"/>
    </dxf>
    <dxf>
      <numFmt numFmtId="10" formatCode="#,##0\ &quot;kr&quot;;[Red]\-#,##0\ &quot;kr&quot;"/>
    </dxf>
    <dxf>
      <font>
        <name val="Franklin Gothic Medium"/>
        <scheme val="major"/>
      </font>
    </dxf>
    <dxf>
      <font>
        <name val="Franklin Gothic Medium"/>
        <scheme val="major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  <bottom style="thin">
          <color theme="0" tint="-0.34998626667073579"/>
        </bottom>
      </border>
    </dxf>
    <dxf>
      <border>
        <top style="thin">
          <color theme="0"/>
        </top>
        <bottom style="thin">
          <color theme="0" tint="-0.34998626667073579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indent="1"/>
    </dxf>
    <dxf>
      <font>
        <sz val="9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alignment horizontal="center" readingOrder="0"/>
    </dxf>
    <dxf>
      <font>
        <color theme="4" tint="-0.499984740745262"/>
      </font>
    </dxf>
    <dxf>
      <font>
        <color theme="9" tint="-0.499984740745262"/>
      </font>
    </dxf>
    <dxf>
      <numFmt numFmtId="10" formatCode="#,##0\ &quot;kr&quot;;[Red]\-#,##0\ &quot;kr&quot;"/>
    </dxf>
    <dxf>
      <numFmt numFmtId="10" formatCode="#,##0\ &quot;kr&quot;;[Red]\-#,##0\ &quot;kr&quot;"/>
    </dxf>
    <dxf>
      <numFmt numFmtId="10" formatCode="#,##0\ &quot;kr&quot;;[Red]\-#,##0\ &quot;kr&quot;"/>
    </dxf>
    <dxf>
      <font>
        <name val="Franklin Gothic Book"/>
      </font>
    </dxf>
    <dxf>
      <font>
        <name val="Franklin Gothic Book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name val="Malgun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Franklin Gothic Medium"/>
        <scheme val="major"/>
      </font>
      <alignment horizontal="general" vertical="center" textRotation="0" wrapText="0" indent="0" justifyLastLine="0" shrinkToFit="0" readingOrder="0"/>
    </dxf>
    <dxf>
      <font>
        <sz val="9"/>
      </font>
    </dxf>
    <dxf>
      <alignment indent="1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top style="thin">
          <color theme="0"/>
        </top>
        <bottom style="thin">
          <color theme="0" tint="-0.34998626667073579"/>
        </bottom>
      </border>
    </dxf>
    <dxf>
      <border>
        <top style="thin">
          <color theme="0"/>
        </top>
        <bottom style="thin">
          <color theme="0" tint="-0.34998626667073579"/>
        </bottom>
      </border>
    </dxf>
    <dxf>
      <font>
        <color theme="9" tint="-0.499984740745262"/>
      </font>
    </dxf>
    <dxf>
      <font>
        <color theme="9" tint="-0.499984740745262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name val="Franklin Gothic Medium"/>
        <scheme val="major"/>
      </font>
    </dxf>
    <dxf>
      <font>
        <name val="Franklin Gothic Medium"/>
        <scheme val="major"/>
      </font>
    </dxf>
    <dxf>
      <numFmt numFmtId="10" formatCode="#,##0\ &quot;kr&quot;;[Red]\-#,##0\ &quot;kr&quot;"/>
    </dxf>
    <dxf>
      <numFmt numFmtId="167" formatCode="#,##0\ &quot;kr&quot;;[Red]#,##0\ &quot;kr&quot;"/>
    </dxf>
    <dxf>
      <font>
        <name val="Malgun Gothic"/>
        <scheme val="none"/>
      </font>
    </dxf>
    <dxf>
      <font>
        <name val="Lato"/>
      </font>
    </dxf>
    <dxf>
      <font>
        <name val="Lato Black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alignment horizontal="center" readingOrder="0"/>
    </dxf>
    <dxf>
      <alignment horizontal="center" readingOrder="0"/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border>
        <top style="thin">
          <color theme="0" tint="-0.34998626667073579"/>
        </top>
      </border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font>
        <color theme="4" tint="-0.249977111117893"/>
      </font>
    </dxf>
    <dxf>
      <font>
        <color theme="4" tint="-0.249977111117893"/>
      </font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lgun Gothic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lgun Gothic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499984740745262"/>
        <name val="Malgun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499984740745262"/>
        <name val="Malgun Gothic"/>
        <scheme val="minor"/>
      </font>
      <numFmt numFmtId="10" formatCode="#,##0\ &quot;kr&quot;;[Red]\-#,##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scheme val="minor"/>
      </font>
      <numFmt numFmtId="10" formatCode="#,##0\ &quot;kr&quot;;[Red]\-#,##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scheme val="minor"/>
      </font>
      <numFmt numFmtId="10" formatCode="#,##0\ &quot;kr&quot;;[Red]\-#,##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Malgun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lgun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Franklin Gothic Medium"/>
        <scheme val="major"/>
      </font>
      <alignment horizontal="center" vertical="center" textRotation="0" wrapText="1" indent="0" justifyLastLine="0" shrinkToFit="0" readingOrder="0"/>
    </dxf>
    <dxf>
      <font>
        <color rgb="FFC00000"/>
      </font>
    </dxf>
    <dxf>
      <font>
        <color rgb="FFC00000"/>
      </font>
    </dxf>
    <dxf>
      <font>
        <sz val="8"/>
        <color theme="1" tint="0.24994659260841701"/>
        <name val="Malgun Gothic"/>
        <scheme val="minor"/>
      </font>
      <border diagonalUp="0" diagonalDown="0">
        <left/>
        <right/>
        <top/>
        <bottom/>
        <vertical/>
        <horizontal/>
      </border>
    </dxf>
    <dxf>
      <font>
        <sz val="9"/>
        <color theme="4" tint="-0.499984740745262"/>
        <name val="Franklin Gothic Medium"/>
        <scheme val="major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SlicerStyle1" pivot="0" table="0" count="10" xr9:uid="{00000000-0011-0000-FFFF-FFFF00000000}">
      <tableStyleElement type="wholeTable" dxfId="294"/>
      <tableStyleElement type="headerRow" dxfId="293"/>
    </tableStyle>
  </tableStyles>
  <colors>
    <mruColors>
      <color rgb="FFCCECFF"/>
      <color rgb="FF663300"/>
      <color rgb="FF3E2E00"/>
      <color rgb="FF543E0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algun Gothic"/>
            <scheme val="minor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499984740745262"/>
            <name val="Malgun Gothic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9" tint="-0.499984740745262"/>
            <name val="Malgun Gothic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 tint="0.24994659260841701"/>
            <name val="Malgun Gothic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 tint="0.24994659260841701"/>
            <name val="Malgun Gothic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ustomSlicerStyle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[Hushållsbudget.xlsx]Ytterligare data!Budget_diagram_pivottabell</c:name>
    <c:fmtId val="2"/>
  </c:pivotSource>
  <c:chart>
    <c:autoTitleDeleted val="1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7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6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dLbl>
          <c:idx val="0"/>
          <c:layout>
            <c:manualLayout>
              <c:x val="6.6283267545885509E-3"/>
              <c:y val="4.25985090521830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2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5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6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7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8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9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0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1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2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3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4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5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96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dLbl>
          <c:idx val="0"/>
          <c:layout>
            <c:manualLayout>
              <c:x val="1.5466095760706537E-2"/>
              <c:y val="4.25985090521830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1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2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3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4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5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6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7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8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9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0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1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112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3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4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5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6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7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8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9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0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1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2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3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</c:pivotFmts>
    <c:plotArea>
      <c:layout>
        <c:manualLayout>
          <c:layoutTarget val="inner"/>
          <c:xMode val="edge"/>
          <c:yMode val="edge"/>
          <c:x val="7.155200444254467E-2"/>
          <c:y val="0.13254148874023977"/>
          <c:w val="0.843889335126635"/>
          <c:h val="0.82982285521519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'Ytterligare data'!$C$4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lt1"/>
              </a:solidFill>
            </a:ln>
            <a:effectLst/>
            <a:scene3d>
              <a:camera prst="orthographicFront"/>
              <a:lightRig rig="chilly" dir="t"/>
            </a:scene3d>
            <a:sp3d prstMaterial="dkEdge"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shade val="8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1-84EC-45CF-828D-0C80D3F2D6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shade val="7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3-84EC-45CF-828D-0C80D3F2D6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shade val="9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5-84EC-45CF-828D-0C80D3F2D6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shade val="7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7-84EC-45CF-828D-0C80D3F2D6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tint val="95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9-84EC-45CF-828D-0C80D3F2D6A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tint val="52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B-84EC-45CF-828D-0C80D3F2D6A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tint val="6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D-84EC-45CF-828D-0C80D3F2D6A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tint val="7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F-84EC-45CF-828D-0C80D3F2D6A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shade val="62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1-84EC-45CF-828D-0C80D3F2D6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tint val="8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3-84EC-45CF-828D-0C80D3F2D6A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tint val="41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5-84EC-45CF-828D-0C80D3F2D6A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shade val="51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7-84EC-45CF-828D-0C80D3F2D6A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4EC-45CF-828D-0C80D3F2D6AC}"/>
              </c:ext>
            </c:extLst>
          </c:dPt>
          <c:cat>
            <c:strRef>
              <c:f>'Ytterligare data'!$B$5:$B$17</c:f>
              <c:strCache>
                <c:ptCount val="12"/>
                <c:pt idx="0">
                  <c:v>Husdjur</c:v>
                </c:pt>
                <c:pt idx="1">
                  <c:v>Gåvor och välgörenhet</c:v>
                </c:pt>
                <c:pt idx="2">
                  <c:v>Hygien</c:v>
                </c:pt>
                <c:pt idx="3">
                  <c:v>Barn</c:v>
                </c:pt>
                <c:pt idx="4">
                  <c:v>Lån</c:v>
                </c:pt>
                <c:pt idx="5">
                  <c:v>Sparande</c:v>
                </c:pt>
                <c:pt idx="6">
                  <c:v>Skatter</c:v>
                </c:pt>
                <c:pt idx="7">
                  <c:v>Nöjen</c:v>
                </c:pt>
                <c:pt idx="8">
                  <c:v>Försäkring</c:v>
                </c:pt>
                <c:pt idx="9">
                  <c:v>Mat</c:v>
                </c:pt>
                <c:pt idx="10">
                  <c:v>Transport</c:v>
                </c:pt>
                <c:pt idx="11">
                  <c:v>Bostad</c:v>
                </c:pt>
              </c:strCache>
            </c:strRef>
          </c:cat>
          <c:val>
            <c:numRef>
              <c:f>'Ytterligare data'!$C$5:$C$17</c:f>
              <c:numCache>
                <c:formatCode>"kr"#,##0_);[Red]\("kr"#,##0\)</c:formatCode>
                <c:ptCount val="12"/>
                <c:pt idx="0">
                  <c:v>100</c:v>
                </c:pt>
                <c:pt idx="1">
                  <c:v>125</c:v>
                </c:pt>
                <c:pt idx="2">
                  <c:v>140</c:v>
                </c:pt>
                <c:pt idx="3">
                  <c:v>140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358</c:v>
                </c:pt>
                <c:pt idx="8">
                  <c:v>900</c:v>
                </c:pt>
                <c:pt idx="9">
                  <c:v>1320</c:v>
                </c:pt>
                <c:pt idx="10">
                  <c:v>1375</c:v>
                </c:pt>
                <c:pt idx="11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4EC-45CF-828D-0C80D3F2D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9845072"/>
        <c:axId val="312770320"/>
      </c:barChart>
      <c:valAx>
        <c:axId val="31277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#,##0_);[Red]\(&quot;kr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845072"/>
        <c:crosses val="autoZero"/>
        <c:crossBetween val="between"/>
      </c:valAx>
      <c:catAx>
        <c:axId val="44984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27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133347</xdr:colOff>
      <xdr:row>0</xdr:row>
      <xdr:rowOff>137629</xdr:rowOff>
    </xdr:from>
    <xdr:to>
      <xdr:col>7</xdr:col>
      <xdr:colOff>9525</xdr:colOff>
      <xdr:row>1</xdr:row>
      <xdr:rowOff>0</xdr:rowOff>
    </xdr:to>
    <xdr:pic>
      <xdr:nvPicPr>
        <xdr:cNvPr id="2" name="Bild 1" descr="Bild av familj som gör upp en budget" title="Banderol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7" y="137629"/>
          <a:ext cx="6553203" cy="120539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914399</xdr:rowOff>
    </xdr:from>
    <xdr:to>
      <xdr:col>7</xdr:col>
      <xdr:colOff>1</xdr:colOff>
      <xdr:row>1</xdr:row>
      <xdr:rowOff>38100</xdr:rowOff>
    </xdr:to>
    <xdr:sp macro="" textlink="">
      <xdr:nvSpPr>
        <xdr:cNvPr id="4" name="Textruta 3" descr="Budgetöversikt" title="Rubri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1" y="914399"/>
          <a:ext cx="575310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2400">
              <a:solidFill>
                <a:schemeClr val="accent6">
                  <a:lumMod val="50000"/>
                </a:schemeClr>
              </a:solidFill>
              <a:latin typeface="Franklin Gothic Medium" panose="020B0603020102020204" pitchFamily="34" charset="0"/>
            </a:rPr>
            <a:t>Budgetöversikt</a:t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6</xdr:col>
      <xdr:colOff>1109382</xdr:colOff>
      <xdr:row>23</xdr:row>
      <xdr:rowOff>0</xdr:rowOff>
    </xdr:to>
    <xdr:graphicFrame macro="">
      <xdr:nvGraphicFramePr>
        <xdr:cNvPr id="5" name="Budget_tabell" descr="Pivottabelldiagram som visar fördelningen av faktiska utgifter" title="Fördelning av faktiska utgift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51502</xdr:colOff>
      <xdr:row>0</xdr:row>
      <xdr:rowOff>0</xdr:rowOff>
    </xdr:from>
    <xdr:to>
      <xdr:col>6</xdr:col>
      <xdr:colOff>1905</xdr:colOff>
      <xdr:row>52</xdr:row>
      <xdr:rowOff>161924</xdr:rowOff>
    </xdr:to>
    <xdr:pic>
      <xdr:nvPicPr>
        <xdr:cNvPr id="4" name="Bild 3" descr="Bild där många utgiftskategorier visas som ikoner" title="Banderoll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6502" y="0"/>
          <a:ext cx="1226753" cy="974407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4</xdr:col>
      <xdr:colOff>249976</xdr:colOff>
      <xdr:row>1</xdr:row>
      <xdr:rowOff>1250250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ategori" descr="Utsnitt för sammanfattning av budget&#10;&#10;Utsnitt för att snabbt filtrera i Budgetöversikten">
              <a:extLst>
                <a:ext uri="{FF2B5EF4-FFF2-40B4-BE49-F238E27FC236}">
                  <a16:creationId xmlns:a16="http://schemas.microsoft.com/office/drawing/2014/main" id="{78DE42FF-00B8-43D4-B2A0-6E722765FA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775" y="600075"/>
              <a:ext cx="4821976" cy="123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132774</xdr:rowOff>
    </xdr:from>
    <xdr:to>
      <xdr:col>7</xdr:col>
      <xdr:colOff>9525</xdr:colOff>
      <xdr:row>0</xdr:row>
      <xdr:rowOff>1627675</xdr:rowOff>
    </xdr:to>
    <xdr:pic>
      <xdr:nvPicPr>
        <xdr:cNvPr id="4" name="Bild 3" descr="Bild av en tjej och en kille som kommer från affären" title="Banderol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32774"/>
          <a:ext cx="8067676" cy="149490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0</xdr:row>
      <xdr:rowOff>1057274</xdr:rowOff>
    </xdr:from>
    <xdr:to>
      <xdr:col>7</xdr:col>
      <xdr:colOff>0</xdr:colOff>
      <xdr:row>0</xdr:row>
      <xdr:rowOff>1619249</xdr:rowOff>
    </xdr:to>
    <xdr:sp macro="" textlink="">
      <xdr:nvSpPr>
        <xdr:cNvPr id="3" name="Textruta 2" descr="Månatliga utgifter" title="Rubrik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2875" y="1057274"/>
          <a:ext cx="64674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2400">
              <a:solidFill>
                <a:schemeClr val="accent6">
                  <a:lumMod val="50000"/>
                </a:schemeClr>
              </a:solidFill>
              <a:latin typeface="Franklin Gothic Medium" panose="020B0603020102020204" pitchFamily="34" charset="0"/>
            </a:rPr>
            <a:t>Månadsutgifter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127790</xdr:rowOff>
    </xdr:from>
    <xdr:to>
      <xdr:col>5</xdr:col>
      <xdr:colOff>19050</xdr:colOff>
      <xdr:row>1</xdr:row>
      <xdr:rowOff>0</xdr:rowOff>
    </xdr:to>
    <xdr:pic>
      <xdr:nvPicPr>
        <xdr:cNvPr id="4" name="Bild 3" descr="Bild av ett anteckningsblock och en kalkylator&#10;" title="Banderoll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27790"/>
          <a:ext cx="6657976" cy="12152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923924</xdr:rowOff>
    </xdr:from>
    <xdr:to>
      <xdr:col>5</xdr:col>
      <xdr:colOff>0</xdr:colOff>
      <xdr:row>1</xdr:row>
      <xdr:rowOff>47625</xdr:rowOff>
    </xdr:to>
    <xdr:sp macro="" textlink="">
      <xdr:nvSpPr>
        <xdr:cNvPr id="3" name="Textruta 2" descr="Ytterligare data" title="Rubrik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33350" y="923924"/>
          <a:ext cx="575310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2400">
              <a:solidFill>
                <a:schemeClr val="accent6">
                  <a:lumMod val="50000"/>
                </a:schemeClr>
              </a:solidFill>
              <a:latin typeface="Franklin Gothic Medium" panose="020B0603020102020204" pitchFamily="34" charset="0"/>
            </a:rPr>
            <a:t>Ytterligare</a:t>
          </a:r>
          <a:r>
            <a:rPr lang="sv-se" sz="2400" baseline="0">
              <a:solidFill>
                <a:schemeClr val="accent6">
                  <a:lumMod val="50000"/>
                </a:schemeClr>
              </a:solidFill>
              <a:latin typeface="Franklin Gothic Medium" panose="020B0603020102020204" pitchFamily="34" charset="0"/>
            </a:rPr>
            <a:t> information</a:t>
          </a:r>
          <a:endParaRPr lang="en-US" sz="2400">
            <a:solidFill>
              <a:schemeClr val="accent6">
                <a:lumMod val="50000"/>
              </a:schemeClr>
            </a:solidFill>
            <a:latin typeface="Franklin Gothic Medium" panose="020B06030201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örfattare" refreshedDate="44085.609158564817" createdVersion="6" refreshedVersion="6" minRefreshableVersion="3" recordCount="59" xr:uid="{00000000-000A-0000-FFFF-FFFF13000000}">
  <cacheSource type="worksheet">
    <worksheetSource name="Månatliga_utgifter_tabell"/>
  </cacheSource>
  <cacheFields count="6">
    <cacheField name="Beskrivning" numFmtId="0">
      <sharedItems count="57">
        <s v="Verksamhet utanför skolan"/>
        <s v="Medicin"/>
        <s v="Skolmaterial"/>
        <s v="Skolavgifter"/>
        <s v="Konserter"/>
        <s v="Teater"/>
        <s v="Bio"/>
        <s v="Musik (CD, nedladdningar osv.)"/>
        <s v="Sportevenemang"/>
        <s v="Video/DVD (köpt)"/>
        <s v="Video/DVD (hyrd)"/>
        <s v="Restaurangbesök"/>
        <s v="Matvaror"/>
        <s v="Välgörenhet 1"/>
        <s v="Välgörenhet 2"/>
        <s v="Gåva 1"/>
        <s v="Gåva 2"/>
        <s v="Kabel-/satellit-tv"/>
        <s v="El"/>
        <s v="Bensin"/>
        <s v="Städning"/>
        <s v="Underhåll"/>
        <s v="Bostadslån eller hyra"/>
        <s v="Naturgas/olja"/>
        <s v="Internet"/>
        <s v="Telefon (mobil)"/>
        <s v="Telefon (hem)"/>
        <s v="Material"/>
        <s v="Sophämtning och återvinning"/>
        <s v="VA-avgifter"/>
        <s v="Hälsovård"/>
        <s v="Hemförsäkring"/>
        <s v="Livförsäkring"/>
        <s v="Kreditkort 1"/>
        <s v="Kreditkort 2"/>
        <s v="Kreditkort 3"/>
        <s v="Privat"/>
        <s v="Student"/>
        <s v="Kläder"/>
        <s v="Kemtvätt"/>
        <s v="Hår/naglar"/>
        <s v="Gym"/>
        <s v="Sjukvård"/>
        <s v="Mat"/>
        <s v="Omvårdnad"/>
        <s v="Leksaker"/>
        <s v="Investeringskonto"/>
        <s v="Pensionssparande"/>
        <s v="Statlig"/>
        <s v="Lokala"/>
        <s v="Landsting"/>
        <s v="Buss/taxi"/>
        <s v="Bränsle"/>
        <s v="Försäkring"/>
        <s v="Licensavgift "/>
        <s v="Parkeringsavgifter"/>
        <s v="Avbetalning, fordon"/>
      </sharedItems>
    </cacheField>
    <cacheField name="Kategori" numFmtId="0">
      <sharedItems count="12">
        <s v="Barn"/>
        <s v="Nöjen"/>
        <s v="Mat"/>
        <s v="Gåvor och välgörenhet"/>
        <s v="Bostad"/>
        <s v="Försäkring"/>
        <s v="Lån"/>
        <s v="Hygien"/>
        <s v="Husdjur"/>
        <s v="Sparande"/>
        <s v="Skatter"/>
        <s v="Transport"/>
      </sharedItems>
    </cacheField>
    <cacheField name="Planerad kostnad" numFmtId="6">
      <sharedItems containsString="0" containsBlank="1" containsNumber="1" containsInteger="1" minValue="0" maxValue="1700"/>
    </cacheField>
    <cacheField name="Verklig kostnad" numFmtId="6">
      <sharedItems containsString="0" containsBlank="1" containsNumber="1" containsInteger="1" minValue="20" maxValue="1700"/>
    </cacheField>
    <cacheField name="Skillnad" numFmtId="6">
      <sharedItems containsMixedTypes="1" containsNumber="1" containsInteger="1" minValue="-200" maxValue="75"/>
    </cacheField>
    <cacheField name="Verklig kostnad, översikt" numFmtId="0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s v=""/>
    <n v="0"/>
  </r>
  <r>
    <x v="2"/>
    <x v="0"/>
    <m/>
    <m/>
    <s v="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s v=""/>
    <n v="0"/>
  </r>
  <r>
    <x v="16"/>
    <x v="3"/>
    <m/>
    <m/>
    <s v="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s v="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s v="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s v=""/>
    <n v="0"/>
  </r>
  <r>
    <x v="35"/>
    <x v="6"/>
    <m/>
    <m/>
    <s v=""/>
    <n v="0"/>
  </r>
  <r>
    <x v="36"/>
    <x v="6"/>
    <m/>
    <m/>
    <s v=""/>
    <n v="0"/>
  </r>
  <r>
    <x v="37"/>
    <x v="6"/>
    <m/>
    <m/>
    <s v=""/>
    <n v="0"/>
  </r>
  <r>
    <x v="38"/>
    <x v="7"/>
    <n v="150"/>
    <n v="140"/>
    <n v="10"/>
    <n v="140"/>
  </r>
  <r>
    <x v="39"/>
    <x v="7"/>
    <m/>
    <m/>
    <s v=""/>
    <n v="0"/>
  </r>
  <r>
    <x v="40"/>
    <x v="7"/>
    <m/>
    <m/>
    <s v=""/>
    <n v="0"/>
  </r>
  <r>
    <x v="41"/>
    <x v="7"/>
    <m/>
    <m/>
    <s v=""/>
    <n v="0"/>
  </r>
  <r>
    <x v="42"/>
    <x v="7"/>
    <m/>
    <m/>
    <s v=""/>
    <n v="0"/>
  </r>
  <r>
    <x v="43"/>
    <x v="8"/>
    <n v="150"/>
    <n v="75"/>
    <n v="75"/>
    <n v="75"/>
  </r>
  <r>
    <x v="44"/>
    <x v="8"/>
    <n v="20"/>
    <n v="25"/>
    <n v="-5"/>
    <n v="25"/>
  </r>
  <r>
    <x v="42"/>
    <x v="8"/>
    <m/>
    <m/>
    <s v=""/>
    <n v="0"/>
  </r>
  <r>
    <x v="45"/>
    <x v="8"/>
    <m/>
    <m/>
    <s v=""/>
    <n v="0"/>
  </r>
  <r>
    <x v="46"/>
    <x v="9"/>
    <n v="200"/>
    <n v="200"/>
    <n v="0"/>
    <n v="200"/>
  </r>
  <r>
    <x v="47"/>
    <x v="9"/>
    <m/>
    <m/>
    <s v=""/>
    <n v="0"/>
  </r>
  <r>
    <x v="48"/>
    <x v="10"/>
    <n v="300"/>
    <n v="300"/>
    <n v="0"/>
    <n v="300"/>
  </r>
  <r>
    <x v="49"/>
    <x v="10"/>
    <m/>
    <m/>
    <s v=""/>
    <n v="0"/>
  </r>
  <r>
    <x v="50"/>
    <x v="10"/>
    <m/>
    <m/>
    <s v=""/>
    <n v="0"/>
  </r>
  <r>
    <x v="51"/>
    <x v="11"/>
    <n v="100"/>
    <n v="150"/>
    <n v="-50"/>
    <n v="150"/>
  </r>
  <r>
    <x v="52"/>
    <x v="11"/>
    <n v="450"/>
    <n v="400"/>
    <n v="50"/>
    <n v="400"/>
  </r>
  <r>
    <x v="53"/>
    <x v="11"/>
    <n v="300"/>
    <n v="300"/>
    <n v="0"/>
    <n v="300"/>
  </r>
  <r>
    <x v="54"/>
    <x v="11"/>
    <n v="25"/>
    <n v="25"/>
    <n v="0"/>
    <n v="25"/>
  </r>
  <r>
    <x v="21"/>
    <x v="11"/>
    <n v="100"/>
    <n v="50"/>
    <n v="50"/>
    <n v="50"/>
  </r>
  <r>
    <x v="55"/>
    <x v="11"/>
    <m/>
    <m/>
    <s v=""/>
    <n v="0"/>
  </r>
  <r>
    <x v="56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Budget_sammanfattning_pivottabell" cacheId="4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Kategorier">
  <location ref="B3:E52" firstHeaderRow="0" firstDataRow="1" firstDataCol="1"/>
  <pivotFields count="6">
    <pivotField axis="axisRow" showAll="0" insertBlankRow="1">
      <items count="58">
        <item x="56"/>
        <item x="19"/>
        <item x="6"/>
        <item x="22"/>
        <item x="52"/>
        <item x="51"/>
        <item x="18"/>
        <item x="53"/>
        <item x="41"/>
        <item x="15"/>
        <item x="16"/>
        <item x="31"/>
        <item x="40"/>
        <item x="30"/>
        <item x="24"/>
        <item x="46"/>
        <item x="17"/>
        <item x="39"/>
        <item x="38"/>
        <item x="4"/>
        <item x="33"/>
        <item x="34"/>
        <item x="35"/>
        <item x="50"/>
        <item x="45"/>
        <item x="54"/>
        <item x="32"/>
        <item x="49"/>
        <item x="43"/>
        <item x="27"/>
        <item x="12"/>
        <item x="1"/>
        <item x="7"/>
        <item x="23"/>
        <item x="44"/>
        <item x="55"/>
        <item x="47"/>
        <item x="36"/>
        <item x="11"/>
        <item x="42"/>
        <item x="3"/>
        <item x="2"/>
        <item x="28"/>
        <item x="8"/>
        <item x="48"/>
        <item x="37"/>
        <item x="20"/>
        <item x="5"/>
        <item x="26"/>
        <item x="25"/>
        <item x="21"/>
        <item x="29"/>
        <item x="0"/>
        <item x="10"/>
        <item x="9"/>
        <item x="13"/>
        <item x="1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sertBlankRow="1">
      <items count="13">
        <item x="0"/>
        <item x="4"/>
        <item sd="0" x="5"/>
        <item sd="0" x="3"/>
        <item sd="0" x="8"/>
        <item sd="0" x="7"/>
        <item sd="0" x="6"/>
        <item sd="0" x="2"/>
        <item sd="0" x="1"/>
        <item sd="0" x="10"/>
        <item sd="0" x="9"/>
        <item x="11"/>
        <item t="default" sd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9">
    <i>
      <x/>
    </i>
    <i r="1">
      <x v="31"/>
    </i>
    <i r="1">
      <x v="40"/>
    </i>
    <i r="1">
      <x v="41"/>
    </i>
    <i r="1">
      <x v="52"/>
    </i>
    <i t="blank">
      <x/>
    </i>
    <i>
      <x v="1"/>
    </i>
    <i r="1">
      <x v="1"/>
    </i>
    <i r="1">
      <x v="3"/>
    </i>
    <i r="1">
      <x v="6"/>
    </i>
    <i r="1">
      <x v="14"/>
    </i>
    <i r="1">
      <x v="16"/>
    </i>
    <i r="1">
      <x v="29"/>
    </i>
    <i r="1">
      <x v="33"/>
    </i>
    <i r="1">
      <x v="42"/>
    </i>
    <i r="1">
      <x v="46"/>
    </i>
    <i r="1">
      <x v="48"/>
    </i>
    <i r="1">
      <x v="49"/>
    </i>
    <i r="1">
      <x v="50"/>
    </i>
    <i r="1">
      <x v="5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r="1">
      <x/>
    </i>
    <i r="1">
      <x v="4"/>
    </i>
    <i r="1">
      <x v="5"/>
    </i>
    <i r="1">
      <x v="7"/>
    </i>
    <i r="1">
      <x v="25"/>
    </i>
    <i r="1">
      <x v="35"/>
    </i>
    <i r="1">
      <x v="50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lanerad kostnad " fld="2" baseField="1" baseItem="0" numFmtId="6"/>
    <dataField name="Verklig kostnad " fld="3" baseField="1" baseItem="0" numFmtId="6"/>
    <dataField name="Skillnad " fld="4" subtotal="count" baseField="1" baseItem="0" numFmtId="6"/>
  </dataFields>
  <formats count="49">
    <format dxfId="0">
      <pivotArea type="all" dataOnly="0" outline="0" fieldPosition="0"/>
    </format>
    <format dxfId="1">
      <pivotArea outline="0" collapsedLevelsAreSubtotals="1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dataOnly="0" labelOnly="1" grandRow="1" outline="0" fieldPosition="0"/>
    </format>
    <format dxfId="5">
      <pivotArea type="all" dataOnly="0" outline="0" fieldPosition="0"/>
    </format>
    <format dxfId="6">
      <pivotArea outline="0" collapsedLevelsAreSubtotals="1" fieldPosition="0"/>
    </format>
    <format dxfId="7">
      <pivotArea dataOnly="0" labelOnly="1" grandRow="1" outline="0" fieldPosition="0"/>
    </format>
    <format dxfId="8">
      <pivotArea type="all" dataOnly="0" outline="0" fieldPosition="0"/>
    </format>
    <format dxfId="9">
      <pivotArea outline="0" collapsedLevelsAreSubtotals="1" fieldPosition="0"/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dataOnly="0" labelOnly="1" grandRow="1" outline="0" fieldPosition="0"/>
    </format>
    <format dxfId="13">
      <pivotArea type="all" dataOnly="0" outline="0" fieldPosition="0"/>
    </format>
    <format dxfId="14">
      <pivotArea outline="0" collapsedLevelsAreSubtotals="1" fieldPosition="0"/>
    </format>
    <format dxfId="15">
      <pivotArea dataOnly="0" labelOnly="1" grandRow="1" outline="0" fieldPosition="0"/>
    </format>
    <format dxfId="16">
      <pivotArea outline="0" collapsedLevelsAreSubtotals="1" fieldPosition="0"/>
    </format>
    <format dxfId="17">
      <pivotArea dataOnly="0" labelOnly="1" grandRow="1" outline="0" fieldPosition="0"/>
    </format>
    <format dxfId="18">
      <pivotArea dataOnly="0" labelOnly="1" grandRow="1" outline="0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1">
          <reference field="4294967294" count="1">
            <x v="1"/>
          </reference>
        </references>
      </pivotArea>
    </format>
    <format dxfId="21">
      <pivotArea outline="0" fieldPosition="0">
        <references count="1">
          <reference field="4294967294" count="1">
            <x v="2"/>
          </reference>
        </references>
      </pivotArea>
    </format>
    <format dxfId="22">
      <pivotArea field="1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">
      <pivotArea field="1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">
      <pivotArea field="1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">
      <pivotArea field="1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">
      <pivotArea outline="0" collapsedLevelsAreSubtotals="1" fieldPosition="0"/>
    </format>
    <format dxfId="35">
      <pivotArea dataOnly="0" labelOnly="1" fieldPosition="0">
        <references count="1">
          <reference field="1" count="0"/>
        </references>
      </pivotArea>
    </format>
    <format dxfId="36">
      <pivotArea dataOnly="0" labelOnly="1" grandRow="1" outline="0" fieldPosition="0"/>
    </format>
    <format dxfId="37">
      <pivotArea dataOnly="0" labelOnly="1" fieldPosition="0">
        <references count="2">
          <reference field="0" count="4">
            <x v="31"/>
            <x v="40"/>
            <x v="41"/>
            <x v="52"/>
          </reference>
          <reference field="1" count="1" selected="0">
            <x v="0"/>
          </reference>
        </references>
      </pivotArea>
    </format>
    <format dxfId="38">
      <pivotArea dataOnly="0" labelOnly="1" fieldPosition="0">
        <references count="2">
          <reference field="0" count="13">
            <x v="1"/>
            <x v="3"/>
            <x v="6"/>
            <x v="14"/>
            <x v="16"/>
            <x v="29"/>
            <x v="33"/>
            <x v="42"/>
            <x v="46"/>
            <x v="48"/>
            <x v="49"/>
            <x v="50"/>
            <x v="51"/>
          </reference>
          <reference field="1" count="1" selected="0">
            <x v="1"/>
          </reference>
        </references>
      </pivotArea>
    </format>
    <format dxfId="39">
      <pivotArea dataOnly="0" labelOnly="1" fieldPosition="0">
        <references count="2">
          <reference field="0" count="3">
            <x v="11"/>
            <x v="13"/>
            <x v="26"/>
          </reference>
          <reference field="1" count="1" selected="0">
            <x v="2"/>
          </reference>
        </references>
      </pivotArea>
    </format>
    <format dxfId="40">
      <pivotArea dataOnly="0" labelOnly="1" fieldPosition="0">
        <references count="2">
          <reference field="0" count="4">
            <x v="9"/>
            <x v="10"/>
            <x v="55"/>
            <x v="56"/>
          </reference>
          <reference field="1" count="1" selected="0">
            <x v="3"/>
          </reference>
        </references>
      </pivotArea>
    </format>
    <format dxfId="41">
      <pivotArea dataOnly="0" labelOnly="1" fieldPosition="0">
        <references count="2">
          <reference field="0" count="4">
            <x v="24"/>
            <x v="28"/>
            <x v="34"/>
            <x v="39"/>
          </reference>
          <reference field="1" count="1" selected="0">
            <x v="4"/>
          </reference>
        </references>
      </pivotArea>
    </format>
    <format dxfId="42">
      <pivotArea dataOnly="0" labelOnly="1" fieldPosition="0">
        <references count="2">
          <reference field="0" count="5">
            <x v="8"/>
            <x v="12"/>
            <x v="17"/>
            <x v="18"/>
            <x v="39"/>
          </reference>
          <reference field="1" count="1" selected="0">
            <x v="5"/>
          </reference>
        </references>
      </pivotArea>
    </format>
    <format dxfId="43">
      <pivotArea dataOnly="0" labelOnly="1" fieldPosition="0">
        <references count="2">
          <reference field="0" count="5">
            <x v="20"/>
            <x v="21"/>
            <x v="22"/>
            <x v="37"/>
            <x v="45"/>
          </reference>
          <reference field="1" count="1" selected="0">
            <x v="6"/>
          </reference>
        </references>
      </pivotArea>
    </format>
    <format dxfId="44">
      <pivotArea dataOnly="0" labelOnly="1" fieldPosition="0">
        <references count="2">
          <reference field="0" count="2">
            <x v="30"/>
            <x v="38"/>
          </reference>
          <reference field="1" count="1" selected="0">
            <x v="7"/>
          </reference>
        </references>
      </pivotArea>
    </format>
    <format dxfId="45">
      <pivotArea dataOnly="0" labelOnly="1" fieldPosition="0">
        <references count="2">
          <reference field="0" count="7">
            <x v="2"/>
            <x v="19"/>
            <x v="32"/>
            <x v="43"/>
            <x v="47"/>
            <x v="53"/>
            <x v="54"/>
          </reference>
          <reference field="1" count="1" selected="0">
            <x v="8"/>
          </reference>
        </references>
      </pivotArea>
    </format>
    <format dxfId="46">
      <pivotArea dataOnly="0" labelOnly="1" fieldPosition="0">
        <references count="2">
          <reference field="0" count="3">
            <x v="23"/>
            <x v="27"/>
            <x v="44"/>
          </reference>
          <reference field="1" count="1" selected="0">
            <x v="9"/>
          </reference>
        </references>
      </pivotArea>
    </format>
    <format dxfId="47">
      <pivotArea dataOnly="0" labelOnly="1" fieldPosition="0">
        <references count="2">
          <reference field="0" count="2">
            <x v="15"/>
            <x v="36"/>
          </reference>
          <reference field="1" count="1" selected="0">
            <x v="10"/>
          </reference>
        </references>
      </pivotArea>
    </format>
    <format dxfId="48">
      <pivotArea dataOnly="0" labelOnly="1" fieldPosition="0">
        <references count="2">
          <reference field="0" count="7">
            <x v="0"/>
            <x v="4"/>
            <x v="5"/>
            <x v="7"/>
            <x v="25"/>
            <x v="35"/>
            <x v="50"/>
          </reference>
          <reference field="1" count="1" selected="0">
            <x v="11"/>
          </reference>
        </references>
      </pivotArea>
    </format>
  </formats>
  <pivotTableStyleInfo name="PivotStyleLight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="Sammanfattning av budget" altTextSummary="Pivottabell med information om månatliga utgifte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Budget_diagram_pivottabell" cacheId="4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3" rowHeaderCaption="Kategorier">
  <location ref="B4:C17" firstHeaderRow="1" firstDataRow="1" firstDataCol="1"/>
  <pivotFields count="6">
    <pivotField showAll="0"/>
    <pivotField axis="axisRow" showAll="0" sortType="ascending">
      <items count="13">
        <item x="0"/>
        <item x="4"/>
        <item x="5"/>
        <item x="3"/>
        <item x="8"/>
        <item x="7"/>
        <item x="6"/>
        <item x="2"/>
        <item x="1"/>
        <item x="10"/>
        <item x="9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13">
    <i>
      <x v="4"/>
    </i>
    <i>
      <x v="3"/>
    </i>
    <i>
      <x v="5"/>
    </i>
    <i>
      <x/>
    </i>
    <i>
      <x v="6"/>
    </i>
    <i>
      <x v="10"/>
    </i>
    <i>
      <x v="9"/>
    </i>
    <i>
      <x v="8"/>
    </i>
    <i>
      <x v="2"/>
    </i>
    <i>
      <x v="7"/>
    </i>
    <i>
      <x v="11"/>
    </i>
    <i>
      <x v="1"/>
    </i>
    <i t="grand">
      <x/>
    </i>
  </rowItems>
  <colItems count="1">
    <i/>
  </colItems>
  <dataFields count="1">
    <dataField name="Kostnad" fld="3" baseField="1" baseItem="4" numFmtId="6"/>
  </dataFields>
  <formats count="88">
    <format dxfId="276">
      <pivotArea outline="0" collapsedLevelsAreSubtotals="1" fieldPosition="0"/>
    </format>
    <format dxfId="275">
      <pivotArea grandRow="1" outline="0" collapsedLevelsAreSubtotals="1" fieldPosition="0"/>
    </format>
    <format dxfId="274">
      <pivotArea dataOnly="0" labelOnly="1" grandRow="1" outline="0" fieldPosition="0"/>
    </format>
    <format dxfId="273">
      <pivotArea grandRow="1" outline="0" collapsedLevelsAreSubtotals="1" fieldPosition="0"/>
    </format>
    <format dxfId="272">
      <pivotArea dataOnly="0" labelOnly="1" grandRow="1" outline="0" fieldPosition="0"/>
    </format>
    <format dxfId="271">
      <pivotArea dataOnly="0" grandRow="1" axis="axisRow" fieldPosition="0"/>
    </format>
    <format dxfId="270">
      <pivotArea dataOnly="0" labelOnly="1" outline="0" axis="axisValues" fieldPosition="0"/>
    </format>
    <format dxfId="269">
      <pivotArea dataOnly="0" labelOnly="1" outline="0" axis="axisValues" fieldPosition="0"/>
    </format>
    <format dxfId="268">
      <pivotArea dataOnly="0" labelOnly="1" outline="0" axis="axisValues" fieldPosition="0"/>
    </format>
    <format dxfId="267">
      <pivotArea dataOnly="0" labelOnly="1" outline="0" axis="axisValues" fieldPosition="0"/>
    </format>
    <format dxfId="266">
      <pivotArea dataOnly="0" labelOnly="1" outline="0" axis="axisValues" fieldPosition="0"/>
    </format>
    <format dxfId="265">
      <pivotArea dataOnly="0" labelOnly="1" outline="0" axis="axisValues" fieldPosition="0"/>
    </format>
    <format dxfId="264">
      <pivotArea grandRow="1" outline="0" collapsedLevelsAreSubtotals="1" fieldPosition="0"/>
    </format>
    <format dxfId="263">
      <pivotArea dataOnly="0" labelOnly="1" grandRow="1" outline="0" fieldPosition="0"/>
    </format>
    <format dxfId="262">
      <pivotArea grandRow="1" outline="0" collapsedLevelsAreSubtotals="1" fieldPosition="0"/>
    </format>
    <format dxfId="261">
      <pivotArea dataOnly="0" labelOnly="1" grandRow="1" outline="0" fieldPosition="0"/>
    </format>
    <format dxfId="260">
      <pivotArea type="all" dataOnly="0" outline="0" fieldPosition="0"/>
    </format>
    <format dxfId="259">
      <pivotArea dataOnly="0" labelOnly="1" outline="0" axis="axisValues" fieldPosition="0"/>
    </format>
    <format dxfId="258">
      <pivotArea dataOnly="0" labelOnly="1" outline="0" axis="axisValues" fieldPosition="0"/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dataOnly="0" labelOnly="1" outline="0" axis="axisValues" fieldPosition="0"/>
    </format>
    <format dxfId="254">
      <pivotArea dataOnly="0" labelOnly="1" grandRow="1" outline="0" fieldPosition="0"/>
    </format>
    <format dxfId="253">
      <pivotArea dataOnly="0" labelOnly="1" outline="0" axis="axisValues" fieldPosition="0"/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dataOnly="0" labelOnly="1" outline="0" axis="axisValues" fieldPosition="0"/>
    </format>
    <format dxfId="249">
      <pivotArea dataOnly="0" labelOnly="1" grandRow="1" outline="0" fieldPosition="0"/>
    </format>
    <format dxfId="248">
      <pivotArea dataOnly="0" labelOnly="1" outline="0" axis="axisValues" fieldPosition="0"/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dataOnly="0" labelOnly="1" outline="0" axis="axisValues" fieldPosition="0"/>
    </format>
    <format dxfId="244">
      <pivotArea dataOnly="0" labelOnly="1" grandRow="1" outline="0" fieldPosition="0"/>
    </format>
    <format dxfId="243">
      <pivotArea dataOnly="0" labelOnly="1" outline="0" axis="axisValues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dataOnly="0" labelOnly="1" outline="0" axis="axisValues" fieldPosition="0"/>
    </format>
    <format dxfId="239">
      <pivotArea dataOnly="0" labelOnly="1" grandRow="1" outline="0" fieldPosition="0"/>
    </format>
    <format dxfId="238">
      <pivotArea dataOnly="0" labelOnly="1" outline="0" axis="axisValues" fieldPosition="0"/>
    </format>
    <format dxfId="237">
      <pivotArea dataOnly="0" labelOnly="1" outline="0" axis="axisValues" fieldPosition="0"/>
    </format>
    <format dxfId="236">
      <pivotArea dataOnly="0" labelOnly="1" outline="0" axis="axisValues" fieldPosition="0"/>
    </format>
    <format dxfId="235">
      <pivotArea dataOnly="0" labelOnly="1" outline="0" axis="axisValues" fieldPosition="0"/>
    </format>
    <format dxfId="234">
      <pivotArea dataOnly="0" labelOnly="1" outline="0" axis="axisValues" fieldPosition="0"/>
    </format>
    <format dxfId="233">
      <pivotArea outline="0" collapsedLevelsAreSubtotals="1" fieldPosition="0"/>
    </format>
    <format dxfId="232">
      <pivotArea dataOnly="0" labelOnly="1" grandRow="1" outline="0" fieldPosition="0"/>
    </format>
    <format dxfId="231">
      <pivotArea dataOnly="0" labelOnly="1" outline="0" axis="axisValues" fieldPosition="0"/>
    </format>
    <format dxfId="230">
      <pivotArea dataOnly="0" labelOnly="1" outline="0" axis="axisValues" fieldPosition="0"/>
    </format>
    <format dxfId="229">
      <pivotArea dataOnly="0" labelOnly="1" outline="0" axis="axisValues" fieldPosition="0"/>
    </format>
    <format dxfId="228">
      <pivotArea dataOnly="0" labelOnly="1" outline="0" axis="axisValues" fieldPosition="0"/>
    </format>
    <format dxfId="227">
      <pivotArea dataOnly="0" labelOnly="1" outline="0" axis="axisValues" fieldPosition="0"/>
    </format>
    <format dxfId="226">
      <pivotArea dataOnly="0" labelOnly="1" outline="0" axis="axisValues" fieldPosition="0"/>
    </format>
    <format dxfId="225">
      <pivotArea dataOnly="0" labelOnly="1" outline="0" axis="axisValues" fieldPosition="0"/>
    </format>
    <format dxfId="224">
      <pivotArea dataOnly="0" labelOnly="1" outline="0" axis="axisValues" fieldPosition="0"/>
    </format>
    <format dxfId="223">
      <pivotArea dataOnly="0" labelOnly="1" outline="0" axis="axisValues" fieldPosition="0"/>
    </format>
    <format dxfId="222">
      <pivotArea dataOnly="0" labelOnly="1" outline="0" axis="axisValues" fieldPosition="0"/>
    </format>
    <format dxfId="221">
      <pivotArea dataOnly="0" labelOnly="1" outline="0" axis="axisValues" fieldPosition="0"/>
    </format>
    <format dxfId="220">
      <pivotArea dataOnly="0" labelOnly="1" outline="0" axis="axisValues" fieldPosition="0"/>
    </format>
    <format dxfId="219">
      <pivotArea dataOnly="0" labelOnly="1" outline="0" axis="axisValues" fieldPosition="0"/>
    </format>
    <format dxfId="218">
      <pivotArea dataOnly="0" labelOnly="1" outline="0" axis="axisValues" fieldPosition="0"/>
    </format>
    <format dxfId="217">
      <pivotArea dataOnly="0" labelOnly="1" outline="0" axis="axisValues" fieldPosition="0"/>
    </format>
    <format dxfId="216">
      <pivotArea dataOnly="0" labelOnly="1" outline="0" axis="axisValues" fieldPosition="0"/>
    </format>
    <format dxfId="215">
      <pivotArea grandRow="1" outline="0" collapsedLevelsAreSubtotals="1" fieldPosition="0"/>
    </format>
    <format dxfId="214">
      <pivotArea dataOnly="0" labelOnly="1" grandRow="1" outline="0" fieldPosition="0"/>
    </format>
    <format dxfId="213">
      <pivotArea dataOnly="0" labelOnly="1" outline="0" axis="axisValues" fieldPosition="0"/>
    </format>
    <format dxfId="212">
      <pivotArea dataOnly="0" labelOnly="1" outline="0" axis="axisValues" fieldPosition="0"/>
    </format>
    <format dxfId="211">
      <pivotArea dataOnly="0" labelOnly="1" outline="0" axis="axisValues" fieldPosition="0"/>
    </format>
    <format dxfId="210">
      <pivotArea dataOnly="0" labelOnly="1" outline="0" axis="axisValues" fieldPosition="0"/>
    </format>
    <format dxfId="209">
      <pivotArea grandRow="1" outline="0" collapsedLevelsAreSubtotals="1" fieldPosition="0"/>
    </format>
    <format dxfId="208">
      <pivotArea dataOnly="0" labelOnly="1" grandRow="1" outline="0" fieldPosition="0"/>
    </format>
    <format dxfId="207">
      <pivotArea outline="0" collapsedLevelsAreSubtotals="1" fieldPosition="0"/>
    </format>
    <format dxfId="206">
      <pivotArea outline="0" collapsedLevelsAreSubtotals="1" fieldPosition="0"/>
    </format>
    <format dxfId="205">
      <pivotArea outline="0" collapsedLevelsAreSubtotals="1" fieldPosition="0"/>
    </format>
    <format dxfId="204">
      <pivotArea grandRow="1" outline="0" collapsedLevelsAreSubtotals="1" fieldPosition="0"/>
    </format>
    <format dxfId="203">
      <pivotArea outline="0" fieldPosition="0">
        <references count="1">
          <reference field="4294967294" count="1">
            <x v="0"/>
          </reference>
        </references>
      </pivotArea>
    </format>
    <format dxfId="202">
      <pivotArea field="1" type="button" dataOnly="0" labelOnly="1" outline="0" axis="axisRow" fieldPosition="0"/>
    </format>
    <format dxfId="201">
      <pivotArea dataOnly="0" labelOnly="1" outline="0" axis="axisValues" fieldPosition="0"/>
    </format>
    <format dxfId="200">
      <pivotArea field="1" type="button" dataOnly="0" labelOnly="1" outline="0" axis="axisRow" fieldPosition="0"/>
    </format>
    <format dxfId="199">
      <pivotArea dataOnly="0" labelOnly="1" outline="0" axis="axisValues" fieldPosition="0"/>
    </format>
    <format dxfId="198">
      <pivotArea field="1" type="button" dataOnly="0" labelOnly="1" outline="0" axis="axisRow" fieldPosition="0"/>
    </format>
    <format dxfId="197">
      <pivotArea dataOnly="0" labelOnly="1" outline="0" axis="axisValues" fieldPosition="0"/>
    </format>
    <format dxfId="196">
      <pivotArea field="1" type="button" dataOnly="0" labelOnly="1" outline="0" axis="axisRow" fieldPosition="0"/>
    </format>
    <format dxfId="195">
      <pivotArea dataOnly="0" labelOnly="1" outline="0" axis="axisValues" fieldPosition="0"/>
    </format>
    <format dxfId="194">
      <pivotArea field="1" type="button" dataOnly="0" labelOnly="1" outline="0" axis="axisRow" fieldPosition="0"/>
    </format>
    <format dxfId="193">
      <pivotArea dataOnly="0" labelOnly="1" outline="0" axis="axisValues" fieldPosition="0"/>
    </format>
    <format dxfId="192">
      <pivotArea field="1" type="button" dataOnly="0" labelOnly="1" outline="0" axis="axisRow" fieldPosition="0"/>
    </format>
    <format dxfId="191">
      <pivotArea dataOnly="0" labelOnly="1" outline="0" axis="axisValues" fieldPosition="0"/>
    </format>
    <format dxfId="190">
      <pivotArea dataOnly="0" labelOnly="1" fieldPosition="0">
        <references count="1">
          <reference field="1" count="0"/>
        </references>
      </pivotArea>
    </format>
    <format dxfId="189">
      <pivotArea dataOnly="0" labelOnly="1" fieldPosition="0">
        <references count="1">
          <reference field="1" count="0"/>
        </references>
      </pivotArea>
    </format>
  </formats>
  <chartFormats count="13">
    <chartFormat chart="2" format="1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1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1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15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16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17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1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19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12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12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2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</chartFormats>
  <pivotTableStyleInfo name="PivotStyleLight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Table for Budget Chart" altTextSummary="Pivottabell som fungerar som källdata för diagrammet Budgetöversikt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Kategori" xr10:uid="{93849D27-2670-48D4-9761-66C5E7FB00B4}" sourceName="Kategori">
  <pivotTables>
    <pivotTable tabId="2" name="Budget_sammanfattning_pivottabell"/>
  </pivotTables>
  <data>
    <tabular pivotCacheId="1">
      <items count="12">
        <i x="0" s="1"/>
        <i x="4" s="1"/>
        <i x="5" s="1"/>
        <i x="3" s="1"/>
        <i x="8" s="1"/>
        <i x="7" s="1"/>
        <i x="6" s="1"/>
        <i x="2" s="1"/>
        <i x="1" s="1"/>
        <i x="10" s="1"/>
        <i x="9" s="1"/>
        <i x="1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" xr10:uid="{17CB2DC6-8D74-47D8-9476-33BA33C528B8}" cache="Utsnitt_Kategori" caption="Välj flera kategorier genom att hålla ned Ctrl-tangenten" columnCount="4" style="CustomSlicerStyle1" rowHeight="2412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ånatliga_utgifter_tabell" displayName="Månatliga_utgifter_tabell" ref="B2:G61" headerRowDxfId="290" dataDxfId="289">
  <tableColumns count="6">
    <tableColumn id="1" xr3:uid="{00000000-0010-0000-0000-000001000000}" name="Beskrivning" totalsRowLabel="Summa" dataDxfId="288" totalsRowDxfId="287"/>
    <tableColumn id="2" xr3:uid="{00000000-0010-0000-0000-000002000000}" name="Kategori" dataDxfId="286" totalsRowDxfId="285"/>
    <tableColumn id="3" xr3:uid="{00000000-0010-0000-0000-000003000000}" name="Planerad kostnad" dataDxfId="284" totalsRowDxfId="283"/>
    <tableColumn id="4" xr3:uid="{00000000-0010-0000-0000-000004000000}" name="Verklig kostnad" dataDxfId="282" totalsRowDxfId="281"/>
    <tableColumn id="5" xr3:uid="{00000000-0010-0000-0000-000005000000}" name="Skillnad" dataDxfId="280" totalsRowDxfId="279">
      <calculatedColumnFormula>IF(OR(Månatliga_utgifter_tabell[[#This Row],[Planerad kostnad]]="",Månatliga_utgifter_tabell[[#This Row],[Verklig kostnad]]=""),"",Månatliga_utgifter_tabell[[#This Row],[Planerad kostnad]]-Månatliga_utgifter_tabell[[#This Row],[Verklig kostnad]])</calculatedColumnFormula>
    </tableColumn>
    <tableColumn id="6" xr3:uid="{00000000-0010-0000-0000-000006000000}" name="Verklig kostnad, översikt" totalsRowFunction="sum" dataDxfId="278" totalsRowDxfId="277">
      <calculatedColumnFormula>Månatliga_utgifter_tabell[[#This Row],[Verklig kostnad]]</calculatedColumnFormula>
    </tableColumn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ategorilista_tabell" displayName="Kategorilista_tabell" ref="E4:E16" totalsRowShown="0" headerRowDxfId="188" dataDxfId="187">
  <tableColumns count="1">
    <tableColumn id="1" xr3:uid="{00000000-0010-0000-0100-000001000000}" name="Om du vill lägga till en kategori skriver du under" dataDxfId="186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">
      <a:majorFont>
        <a:latin typeface="Franklin Gothic Medium"/>
        <a:ea typeface=""/>
        <a:cs typeface=""/>
      </a:majorFont>
      <a:minorFont>
        <a:latin typeface="Malgu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showGridLines="0" showRowColHeaders="0" tabSelected="1" zoomScaleNormal="100" workbookViewId="0">
      <selection activeCell="F5" sqref="F5"/>
    </sheetView>
  </sheetViews>
  <sheetFormatPr defaultColWidth="9" defaultRowHeight="21.8" customHeight="1" x14ac:dyDescent="0.45"/>
  <cols>
    <col min="1" max="1" width="1.90625" style="3" customWidth="1"/>
    <col min="2" max="3" width="16.6328125" style="3" customWidth="1"/>
    <col min="4" max="4" width="16.6328125" style="42" customWidth="1"/>
    <col min="5" max="5" width="2.6328125" style="3" customWidth="1"/>
    <col min="6" max="6" width="16.6328125" style="3" customWidth="1"/>
    <col min="7" max="7" width="16.6328125" style="42" customWidth="1"/>
    <col min="8" max="8" width="1.90625" style="3" customWidth="1"/>
    <col min="9" max="16384" width="9" style="3"/>
  </cols>
  <sheetData>
    <row r="1" spans="2:11" s="1" customFormat="1" ht="106" customHeight="1" x14ac:dyDescent="0.45">
      <c r="D1" s="39"/>
      <c r="G1" s="39"/>
      <c r="H1" s="1" t="s">
        <v>16</v>
      </c>
      <c r="I1" s="6"/>
    </row>
    <row r="2" spans="2:11" s="2" customFormat="1" ht="45" customHeight="1" x14ac:dyDescent="0.45">
      <c r="B2" s="33" t="s">
        <v>0</v>
      </c>
      <c r="C2" s="5"/>
      <c r="D2" s="40"/>
      <c r="E2" s="5"/>
      <c r="F2" s="5"/>
      <c r="G2" s="40"/>
    </row>
    <row r="3" spans="2:11" ht="27.95" customHeight="1" x14ac:dyDescent="0.6">
      <c r="B3" s="78" t="s">
        <v>1</v>
      </c>
      <c r="C3" s="78"/>
      <c r="D3" s="51">
        <f>Förväntade_inkomster-Förväntade_utgifter</f>
        <v>1585</v>
      </c>
      <c r="E3" s="34"/>
      <c r="F3" s="49" t="s">
        <v>12</v>
      </c>
      <c r="G3" s="11"/>
      <c r="I3" s="2"/>
      <c r="J3" s="2"/>
      <c r="K3" s="2"/>
    </row>
    <row r="4" spans="2:11" ht="27.95" customHeight="1" x14ac:dyDescent="0.6">
      <c r="B4" s="77" t="s">
        <v>2</v>
      </c>
      <c r="C4" s="77"/>
      <c r="D4" s="52">
        <f>Faktiska_inkomster-Faktiska_utgifter</f>
        <v>1740</v>
      </c>
      <c r="E4" s="34"/>
      <c r="F4" s="50" t="s">
        <v>13</v>
      </c>
      <c r="G4" s="12"/>
      <c r="I4" s="2"/>
      <c r="J4" s="2"/>
      <c r="K4" s="2"/>
    </row>
    <row r="5" spans="2:11" ht="27.95" customHeight="1" x14ac:dyDescent="0.6">
      <c r="B5" s="77" t="s">
        <v>3</v>
      </c>
      <c r="C5" s="77"/>
      <c r="D5" s="55">
        <f>D4-D3</f>
        <v>155</v>
      </c>
      <c r="E5" s="34"/>
      <c r="F5" s="50" t="s">
        <v>14</v>
      </c>
      <c r="G5" s="12"/>
      <c r="I5" s="2"/>
      <c r="J5" s="2"/>
      <c r="K5" s="2"/>
    </row>
    <row r="6" spans="2:11" s="2" customFormat="1" ht="45" customHeight="1" x14ac:dyDescent="0.45">
      <c r="B6" s="33" t="s">
        <v>4</v>
      </c>
      <c r="C6" s="5"/>
      <c r="D6" s="40"/>
      <c r="E6" s="4"/>
      <c r="F6" s="28" t="s">
        <v>15</v>
      </c>
      <c r="G6" s="40"/>
    </row>
    <row r="7" spans="2:11" ht="21.9" customHeight="1" x14ac:dyDescent="0.45">
      <c r="B7" s="35"/>
      <c r="C7" s="36" t="s">
        <v>10</v>
      </c>
      <c r="D7" s="36" t="s">
        <v>11</v>
      </c>
      <c r="E7" s="37"/>
      <c r="F7" s="36" t="s">
        <v>10</v>
      </c>
      <c r="G7" s="36" t="s">
        <v>11</v>
      </c>
      <c r="I7" s="2"/>
      <c r="J7" s="2"/>
      <c r="K7" s="2"/>
    </row>
    <row r="8" spans="2:11" ht="21.9" customHeight="1" x14ac:dyDescent="0.45">
      <c r="B8" s="35" t="s">
        <v>5</v>
      </c>
      <c r="C8" s="53">
        <v>6000</v>
      </c>
      <c r="D8" s="53">
        <v>5800</v>
      </c>
      <c r="E8" s="38"/>
      <c r="F8" s="53">
        <f>SUM(Månatliga_utgifter_tabell[Planerad kostnad])</f>
        <v>7915</v>
      </c>
      <c r="G8" s="53">
        <f>SUM(Månatliga_utgifter_tabell[Verklig kostnad])</f>
        <v>7860</v>
      </c>
    </row>
    <row r="9" spans="2:11" ht="21.9" customHeight="1" x14ac:dyDescent="0.45">
      <c r="B9" s="35" t="s">
        <v>6</v>
      </c>
      <c r="C9" s="53">
        <v>1000</v>
      </c>
      <c r="D9" s="53">
        <v>2300</v>
      </c>
      <c r="E9" s="38"/>
      <c r="F9" s="38"/>
      <c r="G9" s="46"/>
    </row>
    <row r="10" spans="2:11" ht="21.9" customHeight="1" x14ac:dyDescent="0.45">
      <c r="B10" s="35" t="s">
        <v>7</v>
      </c>
      <c r="C10" s="54">
        <v>2500</v>
      </c>
      <c r="D10" s="54">
        <v>1500</v>
      </c>
      <c r="E10" s="38"/>
      <c r="F10" s="38"/>
      <c r="G10" s="38"/>
    </row>
    <row r="11" spans="2:11" ht="21.9" customHeight="1" x14ac:dyDescent="0.45">
      <c r="B11" s="35" t="s">
        <v>8</v>
      </c>
      <c r="C11" s="53">
        <f>SUM(C8:C10)</f>
        <v>9500</v>
      </c>
      <c r="D11" s="53">
        <f>SUM(D8:D10)</f>
        <v>9600</v>
      </c>
      <c r="E11" s="21"/>
      <c r="F11" s="21"/>
      <c r="G11" s="47"/>
    </row>
    <row r="12" spans="2:11" s="2" customFormat="1" ht="45" customHeight="1" x14ac:dyDescent="0.45">
      <c r="B12" s="33" t="s">
        <v>9</v>
      </c>
      <c r="C12" s="5"/>
      <c r="D12" s="40"/>
      <c r="E12" s="40"/>
      <c r="F12" s="41"/>
      <c r="G12" s="40"/>
    </row>
    <row r="13" spans="2:11" ht="21.8" customHeight="1" x14ac:dyDescent="0.45">
      <c r="D13" s="3"/>
    </row>
    <row r="14" spans="2:11" ht="21.8" customHeight="1" x14ac:dyDescent="0.45">
      <c r="D14" s="3"/>
    </row>
    <row r="15" spans="2:11" ht="21.8" customHeight="1" x14ac:dyDescent="0.45">
      <c r="D15" s="3"/>
    </row>
    <row r="16" spans="2:11" ht="21.8" customHeight="1" x14ac:dyDescent="0.45">
      <c r="D16" s="3"/>
    </row>
  </sheetData>
  <mergeCells count="3">
    <mergeCell ref="B4:C4"/>
    <mergeCell ref="B5:C5"/>
    <mergeCell ref="B3:C3"/>
  </mergeCells>
  <conditionalFormatting sqref="D5">
    <cfRule type="cellIs" dxfId="292" priority="1" operator="lessThan">
      <formula>0</formula>
    </cfRule>
  </conditionalFormatting>
  <dataValidations count="4">
    <dataValidation allowBlank="1" showInputMessage="1" showErrorMessage="1" prompt="Analysera beräknat jämfört med faktiskt budgetsaldo. _x000a__x000a_Ange förväntade och faktiska inkomster i cellerna C8, D8, C9, D9, C10 och D10. _x000a__x000a_Ange utgiftsinformation på fliken månatliga utgifter." sqref="A1" xr:uid="{00000000-0002-0000-0000-000000000000}"/>
    <dataValidation allowBlank="1" showInputMessage="1" showErrorMessage="1" prompt="Utgiftsvärden hämtas från fliken Månatliga utgifter." sqref="F6" xr:uid="{00000000-0002-0000-0000-000001000000}"/>
    <dataValidation allowBlank="1" showInputMessage="1" showErrorMessage="1" prompt="Ange förväntade och faktiska inkomster i cellerna C8, D8, C9, D9, C10 och D10." sqref="B6" xr:uid="{00000000-0002-0000-0000-000002000000}"/>
    <dataValidation allowBlank="1" showInputMessage="1" showErrorMessage="1" prompt="I diagrammet nedan visas fördelningen av dina faktiska utgifter. _x000a__x000a_Data hämtas från fliken Ytterligare data. Uppdatera diagrammet genom att uppdatera pivottabellen för Budgetdiagram på fliken Ytterligare data." sqref="B12" xr:uid="{00000000-0002-0000-0000-000003000000}"/>
  </dataValidations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7"/>
  <sheetViews>
    <sheetView showGridLines="0" showRowColHeaders="0" zoomScaleNormal="100" workbookViewId="0">
      <selection activeCell="C5" sqref="C5"/>
    </sheetView>
  </sheetViews>
  <sheetFormatPr defaultColWidth="9" defaultRowHeight="14" x14ac:dyDescent="0.35"/>
  <cols>
    <col min="1" max="1" width="1.90625" style="18" customWidth="1"/>
    <col min="2" max="2" width="27.453125" style="18" customWidth="1"/>
    <col min="3" max="3" width="18.36328125" style="19" customWidth="1"/>
    <col min="4" max="5" width="13.6328125" style="19" customWidth="1"/>
    <col min="6" max="6" width="16.7265625" style="18" customWidth="1"/>
    <col min="7" max="7" width="1.90625" style="68" customWidth="1"/>
    <col min="8" max="16384" width="9" style="68"/>
  </cols>
  <sheetData>
    <row r="1" spans="1:7" s="67" customFormat="1" ht="45.8" customHeight="1" x14ac:dyDescent="0.45">
      <c r="A1" s="14"/>
      <c r="B1" s="25" t="s">
        <v>17</v>
      </c>
      <c r="C1" s="23"/>
      <c r="D1" s="43"/>
      <c r="E1" s="23"/>
      <c r="F1" s="14"/>
      <c r="G1" s="66" t="s">
        <v>16</v>
      </c>
    </row>
    <row r="2" spans="1:7" ht="107.2" customHeight="1" x14ac:dyDescent="0.45">
      <c r="B2" s="24"/>
      <c r="C2" s="24"/>
      <c r="D2" s="24"/>
      <c r="E2" s="24"/>
    </row>
    <row r="3" spans="1:7" s="69" customFormat="1" ht="14.55" x14ac:dyDescent="0.35">
      <c r="A3" s="20"/>
      <c r="B3" s="64" t="s">
        <v>18</v>
      </c>
      <c r="C3" s="65" t="s">
        <v>45</v>
      </c>
      <c r="D3" s="65" t="s">
        <v>46</v>
      </c>
      <c r="E3" s="65" t="s">
        <v>47</v>
      </c>
      <c r="F3" s="20"/>
    </row>
    <row r="4" spans="1:7" x14ac:dyDescent="0.35">
      <c r="B4" s="56" t="s">
        <v>19</v>
      </c>
      <c r="C4" s="57">
        <v>140</v>
      </c>
      <c r="D4" s="57">
        <v>140</v>
      </c>
      <c r="E4" s="57">
        <v>4</v>
      </c>
    </row>
    <row r="5" spans="1:7" x14ac:dyDescent="0.35">
      <c r="B5" s="58" t="s">
        <v>21</v>
      </c>
      <c r="C5" s="57"/>
      <c r="D5" s="57"/>
      <c r="E5" s="57">
        <v>1</v>
      </c>
    </row>
    <row r="6" spans="1:7" x14ac:dyDescent="0.35">
      <c r="B6" s="58" t="s">
        <v>23</v>
      </c>
      <c r="C6" s="57">
        <v>100</v>
      </c>
      <c r="D6" s="57">
        <v>100</v>
      </c>
      <c r="E6" s="57">
        <v>1</v>
      </c>
    </row>
    <row r="7" spans="1:7" x14ac:dyDescent="0.35">
      <c r="B7" s="58" t="s">
        <v>22</v>
      </c>
      <c r="C7" s="57"/>
      <c r="D7" s="57"/>
      <c r="E7" s="57">
        <v>1</v>
      </c>
    </row>
    <row r="8" spans="1:7" x14ac:dyDescent="0.35">
      <c r="B8" s="58" t="s">
        <v>20</v>
      </c>
      <c r="C8" s="57">
        <v>40</v>
      </c>
      <c r="D8" s="57">
        <v>40</v>
      </c>
      <c r="E8" s="57">
        <v>1</v>
      </c>
    </row>
    <row r="9" spans="1:7" x14ac:dyDescent="0.35">
      <c r="B9" s="63"/>
      <c r="C9" s="57"/>
      <c r="D9" s="57"/>
      <c r="E9" s="57"/>
    </row>
    <row r="10" spans="1:7" x14ac:dyDescent="0.35">
      <c r="B10" s="56" t="s">
        <v>34</v>
      </c>
      <c r="C10" s="57">
        <v>2830</v>
      </c>
      <c r="D10" s="57">
        <v>2702</v>
      </c>
      <c r="E10" s="57">
        <v>13</v>
      </c>
    </row>
    <row r="11" spans="1:7" x14ac:dyDescent="0.35">
      <c r="B11" s="58" t="s">
        <v>57</v>
      </c>
      <c r="C11" s="57">
        <v>300</v>
      </c>
      <c r="D11" s="57">
        <v>400</v>
      </c>
      <c r="E11" s="57">
        <v>1</v>
      </c>
    </row>
    <row r="12" spans="1:7" x14ac:dyDescent="0.35">
      <c r="B12" s="58" t="s">
        <v>60</v>
      </c>
      <c r="C12" s="57">
        <v>1700</v>
      </c>
      <c r="D12" s="57">
        <v>1700</v>
      </c>
      <c r="E12" s="57">
        <v>1</v>
      </c>
    </row>
    <row r="13" spans="1:7" x14ac:dyDescent="0.35">
      <c r="B13" s="58" t="s">
        <v>56</v>
      </c>
      <c r="C13" s="57">
        <v>45</v>
      </c>
      <c r="D13" s="57">
        <v>50</v>
      </c>
      <c r="E13" s="57">
        <v>1</v>
      </c>
    </row>
    <row r="14" spans="1:7" x14ac:dyDescent="0.35">
      <c r="B14" s="58" t="s">
        <v>62</v>
      </c>
      <c r="C14" s="57">
        <v>100</v>
      </c>
      <c r="D14" s="57">
        <v>100</v>
      </c>
      <c r="E14" s="57">
        <v>1</v>
      </c>
    </row>
    <row r="15" spans="1:7" x14ac:dyDescent="0.35">
      <c r="B15" s="58" t="s">
        <v>55</v>
      </c>
      <c r="C15" s="57">
        <v>100</v>
      </c>
      <c r="D15" s="57">
        <v>100</v>
      </c>
      <c r="E15" s="57">
        <v>1</v>
      </c>
    </row>
    <row r="16" spans="1:7" x14ac:dyDescent="0.35">
      <c r="B16" s="58" t="s">
        <v>65</v>
      </c>
      <c r="C16" s="57">
        <v>40</v>
      </c>
      <c r="D16" s="57">
        <v>55</v>
      </c>
      <c r="E16" s="57">
        <v>1</v>
      </c>
    </row>
    <row r="17" spans="2:7" x14ac:dyDescent="0.35">
      <c r="B17" s="58" t="s">
        <v>61</v>
      </c>
      <c r="C17" s="57"/>
      <c r="D17" s="57"/>
      <c r="E17" s="57">
        <v>1</v>
      </c>
    </row>
    <row r="18" spans="2:7" x14ac:dyDescent="0.35">
      <c r="B18" s="58" t="s">
        <v>66</v>
      </c>
      <c r="C18" s="57">
        <v>25</v>
      </c>
      <c r="D18" s="57">
        <v>22</v>
      </c>
      <c r="E18" s="57">
        <v>1</v>
      </c>
    </row>
    <row r="19" spans="2:7" x14ac:dyDescent="0.35">
      <c r="B19" s="58" t="s">
        <v>58</v>
      </c>
      <c r="C19" s="57">
        <v>200</v>
      </c>
      <c r="D19" s="57"/>
      <c r="E19" s="57">
        <v>1</v>
      </c>
    </row>
    <row r="20" spans="2:7" x14ac:dyDescent="0.35">
      <c r="B20" s="58" t="s">
        <v>64</v>
      </c>
      <c r="C20" s="57">
        <v>35</v>
      </c>
      <c r="D20" s="57">
        <v>39</v>
      </c>
      <c r="E20" s="57">
        <v>1</v>
      </c>
    </row>
    <row r="21" spans="2:7" x14ac:dyDescent="0.35">
      <c r="B21" s="58" t="s">
        <v>63</v>
      </c>
      <c r="C21" s="57">
        <v>60</v>
      </c>
      <c r="D21" s="57">
        <v>60</v>
      </c>
      <c r="E21" s="57">
        <v>1</v>
      </c>
    </row>
    <row r="22" spans="2:7" x14ac:dyDescent="0.35">
      <c r="B22" s="58" t="s">
        <v>59</v>
      </c>
      <c r="C22" s="57">
        <v>200</v>
      </c>
      <c r="D22" s="57">
        <v>150</v>
      </c>
      <c r="E22" s="57">
        <v>1</v>
      </c>
    </row>
    <row r="23" spans="2:7" x14ac:dyDescent="0.35">
      <c r="B23" s="58" t="s">
        <v>67</v>
      </c>
      <c r="C23" s="57">
        <v>25</v>
      </c>
      <c r="D23" s="57">
        <v>26</v>
      </c>
      <c r="E23" s="57">
        <v>1</v>
      </c>
    </row>
    <row r="24" spans="2:7" x14ac:dyDescent="0.35">
      <c r="B24" s="63"/>
      <c r="C24" s="57"/>
      <c r="D24" s="57"/>
      <c r="E24" s="57"/>
    </row>
    <row r="25" spans="2:7" x14ac:dyDescent="0.35">
      <c r="B25" s="56" t="s">
        <v>35</v>
      </c>
      <c r="C25" s="57">
        <v>900</v>
      </c>
      <c r="D25" s="57">
        <v>900</v>
      </c>
      <c r="E25" s="57">
        <v>3</v>
      </c>
      <c r="G25" s="43"/>
    </row>
    <row r="26" spans="2:7" x14ac:dyDescent="0.35">
      <c r="B26" s="63"/>
      <c r="C26" s="57"/>
      <c r="D26" s="57"/>
      <c r="E26" s="57"/>
      <c r="G26" s="71"/>
    </row>
    <row r="27" spans="2:7" x14ac:dyDescent="0.35">
      <c r="B27" s="56" t="s">
        <v>33</v>
      </c>
      <c r="C27" s="57">
        <v>100</v>
      </c>
      <c r="D27" s="57">
        <v>125</v>
      </c>
      <c r="E27" s="57">
        <v>4</v>
      </c>
      <c r="G27" s="70"/>
    </row>
    <row r="28" spans="2:7" x14ac:dyDescent="0.35">
      <c r="B28" s="63"/>
      <c r="C28" s="57"/>
      <c r="D28" s="57"/>
      <c r="E28" s="57"/>
      <c r="G28" s="70"/>
    </row>
    <row r="29" spans="2:7" x14ac:dyDescent="0.35">
      <c r="B29" s="56" t="s">
        <v>38</v>
      </c>
      <c r="C29" s="57">
        <v>170</v>
      </c>
      <c r="D29" s="57">
        <v>100</v>
      </c>
      <c r="E29" s="57">
        <v>4</v>
      </c>
    </row>
    <row r="30" spans="2:7" x14ac:dyDescent="0.35">
      <c r="B30" s="63"/>
      <c r="C30" s="57"/>
      <c r="D30" s="57"/>
      <c r="E30" s="57"/>
    </row>
    <row r="31" spans="2:7" x14ac:dyDescent="0.35">
      <c r="B31" s="56" t="s">
        <v>37</v>
      </c>
      <c r="C31" s="57">
        <v>150</v>
      </c>
      <c r="D31" s="57">
        <v>140</v>
      </c>
      <c r="E31" s="57">
        <v>5</v>
      </c>
    </row>
    <row r="32" spans="2:7" x14ac:dyDescent="0.35">
      <c r="B32" s="63"/>
      <c r="C32" s="57"/>
      <c r="D32" s="57"/>
      <c r="E32" s="57"/>
    </row>
    <row r="33" spans="2:5" x14ac:dyDescent="0.35">
      <c r="B33" s="56" t="s">
        <v>36</v>
      </c>
      <c r="C33" s="57">
        <v>200</v>
      </c>
      <c r="D33" s="57">
        <v>200</v>
      </c>
      <c r="E33" s="57">
        <v>5</v>
      </c>
    </row>
    <row r="34" spans="2:5" x14ac:dyDescent="0.35">
      <c r="B34" s="63"/>
      <c r="C34" s="57"/>
      <c r="D34" s="57"/>
      <c r="E34" s="57"/>
    </row>
    <row r="35" spans="2:5" x14ac:dyDescent="0.35">
      <c r="B35" s="56" t="s">
        <v>32</v>
      </c>
      <c r="C35" s="57">
        <v>1100</v>
      </c>
      <c r="D35" s="57">
        <v>1320</v>
      </c>
      <c r="E35" s="57">
        <v>2</v>
      </c>
    </row>
    <row r="36" spans="2:5" x14ac:dyDescent="0.35">
      <c r="B36" s="63"/>
      <c r="C36" s="57"/>
      <c r="D36" s="57"/>
      <c r="E36" s="57"/>
    </row>
    <row r="37" spans="2:5" x14ac:dyDescent="0.35">
      <c r="B37" s="56" t="s">
        <v>24</v>
      </c>
      <c r="C37" s="57">
        <v>400</v>
      </c>
      <c r="D37" s="57">
        <v>358</v>
      </c>
      <c r="E37" s="57">
        <v>7</v>
      </c>
    </row>
    <row r="38" spans="2:5" x14ac:dyDescent="0.35">
      <c r="B38" s="63"/>
      <c r="C38" s="57"/>
      <c r="D38" s="57"/>
      <c r="E38" s="57"/>
    </row>
    <row r="39" spans="2:5" x14ac:dyDescent="0.35">
      <c r="B39" s="56" t="s">
        <v>39</v>
      </c>
      <c r="C39" s="57">
        <v>300</v>
      </c>
      <c r="D39" s="57">
        <v>300</v>
      </c>
      <c r="E39" s="57">
        <v>3</v>
      </c>
    </row>
    <row r="40" spans="2:5" x14ac:dyDescent="0.35">
      <c r="B40" s="63"/>
      <c r="C40" s="57"/>
      <c r="D40" s="57"/>
      <c r="E40" s="57"/>
    </row>
    <row r="41" spans="2:5" x14ac:dyDescent="0.35">
      <c r="B41" s="56" t="s">
        <v>41</v>
      </c>
      <c r="C41" s="57">
        <v>200</v>
      </c>
      <c r="D41" s="57">
        <v>200</v>
      </c>
      <c r="E41" s="57">
        <v>2</v>
      </c>
    </row>
    <row r="42" spans="2:5" x14ac:dyDescent="0.35">
      <c r="B42" s="63"/>
      <c r="C42" s="57"/>
      <c r="D42" s="57"/>
      <c r="E42" s="57"/>
    </row>
    <row r="43" spans="2:5" x14ac:dyDescent="0.35">
      <c r="B43" s="56" t="s">
        <v>40</v>
      </c>
      <c r="C43" s="57">
        <v>1425</v>
      </c>
      <c r="D43" s="57">
        <v>1375</v>
      </c>
      <c r="E43" s="57">
        <v>7</v>
      </c>
    </row>
    <row r="44" spans="2:5" x14ac:dyDescent="0.35">
      <c r="B44" s="58" t="s">
        <v>90</v>
      </c>
      <c r="C44" s="57">
        <v>450</v>
      </c>
      <c r="D44" s="57">
        <v>450</v>
      </c>
      <c r="E44" s="57">
        <v>1</v>
      </c>
    </row>
    <row r="45" spans="2:5" x14ac:dyDescent="0.35">
      <c r="B45" s="58" t="s">
        <v>87</v>
      </c>
      <c r="C45" s="57">
        <v>450</v>
      </c>
      <c r="D45" s="57">
        <v>400</v>
      </c>
      <c r="E45" s="57">
        <v>1</v>
      </c>
    </row>
    <row r="46" spans="2:5" x14ac:dyDescent="0.35">
      <c r="B46" s="58" t="s">
        <v>86</v>
      </c>
      <c r="C46" s="57">
        <v>100</v>
      </c>
      <c r="D46" s="57">
        <v>150</v>
      </c>
      <c r="E46" s="57">
        <v>1</v>
      </c>
    </row>
    <row r="47" spans="2:5" x14ac:dyDescent="0.35">
      <c r="B47" s="58" t="s">
        <v>35</v>
      </c>
      <c r="C47" s="57">
        <v>300</v>
      </c>
      <c r="D47" s="57">
        <v>300</v>
      </c>
      <c r="E47" s="57">
        <v>1</v>
      </c>
    </row>
    <row r="48" spans="2:5" x14ac:dyDescent="0.35">
      <c r="B48" s="58" t="s">
        <v>88</v>
      </c>
      <c r="C48" s="57">
        <v>25</v>
      </c>
      <c r="D48" s="57">
        <v>25</v>
      </c>
      <c r="E48" s="57">
        <v>1</v>
      </c>
    </row>
    <row r="49" spans="2:5" x14ac:dyDescent="0.35">
      <c r="B49" s="58" t="s">
        <v>89</v>
      </c>
      <c r="C49" s="57"/>
      <c r="D49" s="57"/>
      <c r="E49" s="57">
        <v>1</v>
      </c>
    </row>
    <row r="50" spans="2:5" x14ac:dyDescent="0.35">
      <c r="B50" s="58" t="s">
        <v>59</v>
      </c>
      <c r="C50" s="57">
        <v>100</v>
      </c>
      <c r="D50" s="57">
        <v>50</v>
      </c>
      <c r="E50" s="57">
        <v>1</v>
      </c>
    </row>
    <row r="51" spans="2:5" x14ac:dyDescent="0.35">
      <c r="B51" s="63"/>
      <c r="C51" s="57"/>
      <c r="D51" s="57"/>
      <c r="E51" s="57"/>
    </row>
    <row r="52" spans="2:5" x14ac:dyDescent="0.35">
      <c r="B52" s="59" t="s">
        <v>44</v>
      </c>
      <c r="C52" s="57">
        <v>7915</v>
      </c>
      <c r="D52" s="57">
        <v>7860</v>
      </c>
      <c r="E52" s="57">
        <v>59</v>
      </c>
    </row>
    <row r="53" spans="2:5" ht="17.2" x14ac:dyDescent="0.45">
      <c r="B53"/>
      <c r="C53"/>
      <c r="D53"/>
      <c r="E53"/>
    </row>
    <row r="54" spans="2:5" ht="17.2" x14ac:dyDescent="0.45">
      <c r="B54"/>
      <c r="C54"/>
      <c r="D54"/>
      <c r="E54"/>
    </row>
    <row r="55" spans="2:5" ht="17.2" x14ac:dyDescent="0.45">
      <c r="B55"/>
      <c r="C55"/>
      <c r="D55"/>
      <c r="E55"/>
    </row>
    <row r="56" spans="2:5" ht="17.2" x14ac:dyDescent="0.45">
      <c r="B56"/>
      <c r="C56"/>
      <c r="D56"/>
      <c r="E56"/>
    </row>
    <row r="57" spans="2:5" ht="17.2" x14ac:dyDescent="0.45">
      <c r="B57"/>
      <c r="C57"/>
      <c r="D57"/>
      <c r="E57"/>
    </row>
    <row r="58" spans="2:5" ht="17.2" x14ac:dyDescent="0.45">
      <c r="B58"/>
      <c r="C58"/>
      <c r="D58"/>
      <c r="E58"/>
    </row>
    <row r="59" spans="2:5" ht="17.2" x14ac:dyDescent="0.45">
      <c r="B59"/>
      <c r="C59"/>
      <c r="D59"/>
      <c r="E59"/>
    </row>
    <row r="60" spans="2:5" ht="17.2" x14ac:dyDescent="0.45">
      <c r="B60"/>
      <c r="C60"/>
      <c r="D60"/>
      <c r="E60"/>
    </row>
    <row r="61" spans="2:5" ht="17.2" x14ac:dyDescent="0.45">
      <c r="B61"/>
      <c r="C61"/>
      <c r="D61"/>
      <c r="E61"/>
    </row>
    <row r="62" spans="2:5" ht="17.2" x14ac:dyDescent="0.45">
      <c r="B62"/>
      <c r="C62"/>
      <c r="D62"/>
      <c r="E62"/>
    </row>
    <row r="63" spans="2:5" ht="17.2" x14ac:dyDescent="0.45">
      <c r="B63"/>
      <c r="C63"/>
      <c r="D63"/>
      <c r="E63"/>
    </row>
    <row r="64" spans="2:5" ht="17.2" x14ac:dyDescent="0.45">
      <c r="B64"/>
      <c r="C64"/>
      <c r="D64"/>
      <c r="E64"/>
    </row>
    <row r="65" spans="2:5" ht="17.2" x14ac:dyDescent="0.45">
      <c r="B65"/>
      <c r="C65"/>
      <c r="D65"/>
      <c r="E65"/>
    </row>
    <row r="66" spans="2:5" ht="17.2" x14ac:dyDescent="0.45">
      <c r="B66"/>
      <c r="C66"/>
      <c r="D66"/>
      <c r="E66"/>
    </row>
    <row r="67" spans="2:5" ht="17.2" x14ac:dyDescent="0.45">
      <c r="B67"/>
      <c r="C67"/>
      <c r="D67"/>
      <c r="E67"/>
    </row>
    <row r="68" spans="2:5" ht="17.2" x14ac:dyDescent="0.45">
      <c r="B68"/>
      <c r="C68"/>
      <c r="D68"/>
      <c r="E68"/>
    </row>
    <row r="69" spans="2:5" ht="17.2" x14ac:dyDescent="0.45">
      <c r="B69"/>
      <c r="C69"/>
      <c r="D69"/>
      <c r="E69"/>
    </row>
    <row r="70" spans="2:5" ht="17.2" x14ac:dyDescent="0.45">
      <c r="B70"/>
      <c r="C70"/>
      <c r="D70"/>
      <c r="E70"/>
    </row>
    <row r="71" spans="2:5" ht="17.2" x14ac:dyDescent="0.45">
      <c r="B71"/>
      <c r="C71"/>
      <c r="D71"/>
      <c r="E71"/>
    </row>
    <row r="72" spans="2:5" ht="17.2" x14ac:dyDescent="0.45">
      <c r="B72"/>
      <c r="C72"/>
      <c r="D72"/>
      <c r="E72"/>
    </row>
    <row r="73" spans="2:5" ht="17.2" x14ac:dyDescent="0.45">
      <c r="B73"/>
      <c r="C73"/>
      <c r="D73"/>
      <c r="E73"/>
    </row>
    <row r="74" spans="2:5" ht="17.2" x14ac:dyDescent="0.45">
      <c r="B74"/>
      <c r="C74"/>
      <c r="D74"/>
      <c r="E74"/>
    </row>
    <row r="75" spans="2:5" ht="17.2" x14ac:dyDescent="0.45">
      <c r="B75"/>
      <c r="C75"/>
      <c r="D75"/>
      <c r="E75"/>
    </row>
    <row r="76" spans="2:5" ht="17.2" x14ac:dyDescent="0.45">
      <c r="B76"/>
      <c r="C76"/>
      <c r="D76"/>
      <c r="E76"/>
    </row>
    <row r="77" spans="2:5" ht="17.2" x14ac:dyDescent="0.45">
      <c r="B77"/>
      <c r="C77"/>
      <c r="D77"/>
      <c r="E77"/>
    </row>
    <row r="78" spans="2:5" ht="17.2" x14ac:dyDescent="0.45">
      <c r="B78"/>
      <c r="C78"/>
      <c r="D78"/>
      <c r="E78"/>
    </row>
    <row r="79" spans="2:5" ht="17.2" x14ac:dyDescent="0.45">
      <c r="B79"/>
      <c r="C79"/>
      <c r="D79"/>
      <c r="E79"/>
    </row>
    <row r="80" spans="2:5" ht="17.2" x14ac:dyDescent="0.45">
      <c r="B80"/>
      <c r="C80"/>
      <c r="D80"/>
      <c r="E80"/>
    </row>
    <row r="81" spans="2:5" ht="17.2" x14ac:dyDescent="0.45">
      <c r="B81"/>
      <c r="C81"/>
      <c r="D81"/>
      <c r="E81"/>
    </row>
    <row r="82" spans="2:5" ht="17.2" x14ac:dyDescent="0.45">
      <c r="B82"/>
      <c r="C82"/>
      <c r="D82"/>
      <c r="E82"/>
    </row>
    <row r="83" spans="2:5" ht="17.2" x14ac:dyDescent="0.45">
      <c r="B83"/>
      <c r="C83"/>
      <c r="D83"/>
      <c r="E83"/>
    </row>
    <row r="84" spans="2:5" ht="17.2" x14ac:dyDescent="0.45">
      <c r="B84"/>
      <c r="C84"/>
      <c r="D84"/>
      <c r="E84"/>
    </row>
    <row r="85" spans="2:5" ht="17.2" x14ac:dyDescent="0.45">
      <c r="B85"/>
      <c r="C85"/>
      <c r="D85"/>
      <c r="E85"/>
    </row>
    <row r="86" spans="2:5" ht="17.2" x14ac:dyDescent="0.45">
      <c r="B86"/>
      <c r="C86"/>
      <c r="D86"/>
      <c r="E86"/>
    </row>
    <row r="87" spans="2:5" ht="17.2" x14ac:dyDescent="0.45">
      <c r="B87"/>
      <c r="C87"/>
      <c r="D87"/>
      <c r="E87"/>
    </row>
  </sheetData>
  <conditionalFormatting sqref="G28">
    <cfRule type="cellIs" dxfId="291" priority="1" operator="lessThan">
      <formula>0</formula>
    </cfRule>
  </conditionalFormatting>
  <dataValidations count="1">
    <dataValidation allowBlank="1" showInputMessage="1" showErrorMessage="1" prompt="På den här fliken visas information om utgifter per kategori. _x000a__x000a_-Tryck ned Ctrl om du vill välja flera kategorier i utsnittet. _x000a_.- Uppdatera pivottabellen genom att högerklicka och välja uppdatera." sqref="A1" xr:uid="{00000000-0002-0000-0100-000000000000}"/>
  </dataValidations>
  <printOptions horizontalCentered="1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61"/>
  <sheetViews>
    <sheetView showGridLines="0" showRowColHeaders="0" workbookViewId="0">
      <pane ySplit="2" topLeftCell="A3" activePane="bottomLeft" state="frozen"/>
      <selection pane="bottomLeft" activeCell="J6" sqref="J6"/>
    </sheetView>
  </sheetViews>
  <sheetFormatPr defaultColWidth="9" defaultRowHeight="18" customHeight="1" x14ac:dyDescent="0.45"/>
  <cols>
    <col min="1" max="1" width="1.90625" style="8" customWidth="1"/>
    <col min="2" max="2" width="24.6328125" style="8" customWidth="1"/>
    <col min="3" max="3" width="18.6328125" style="8" customWidth="1"/>
    <col min="4" max="6" width="13.6328125" style="62" customWidth="1"/>
    <col min="7" max="7" width="21.453125" style="10" customWidth="1"/>
    <col min="8" max="8" width="1.90625" style="8" customWidth="1"/>
    <col min="9" max="16384" width="9" style="8"/>
  </cols>
  <sheetData>
    <row r="1" spans="2:8" ht="137.30000000000001" customHeight="1" x14ac:dyDescent="0.45">
      <c r="D1" s="44"/>
      <c r="E1" s="44"/>
      <c r="F1" s="44"/>
      <c r="G1" s="8"/>
      <c r="H1" s="8" t="s">
        <v>16</v>
      </c>
    </row>
    <row r="2" spans="2:8" ht="27" customHeight="1" x14ac:dyDescent="0.45">
      <c r="B2" s="26" t="s">
        <v>48</v>
      </c>
      <c r="C2" s="26" t="s">
        <v>91</v>
      </c>
      <c r="D2" s="48" t="s">
        <v>92</v>
      </c>
      <c r="E2" s="48" t="s">
        <v>93</v>
      </c>
      <c r="F2" s="48" t="s">
        <v>3</v>
      </c>
      <c r="G2" s="26" t="s">
        <v>94</v>
      </c>
    </row>
    <row r="3" spans="2:8" ht="18" customHeight="1" x14ac:dyDescent="0.45">
      <c r="B3" s="31" t="s">
        <v>20</v>
      </c>
      <c r="C3" s="27" t="s">
        <v>19</v>
      </c>
      <c r="D3" s="60">
        <v>40</v>
      </c>
      <c r="E3" s="60">
        <v>40</v>
      </c>
      <c r="F3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3" s="32">
        <f>Månatliga_utgifter_tabell[[#This Row],[Verklig kostnad]]</f>
        <v>40</v>
      </c>
    </row>
    <row r="4" spans="2:8" ht="18" customHeight="1" x14ac:dyDescent="0.45">
      <c r="B4" s="31" t="s">
        <v>21</v>
      </c>
      <c r="C4" s="27" t="s">
        <v>19</v>
      </c>
      <c r="D4" s="60"/>
      <c r="E4" s="60"/>
      <c r="F4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" s="32">
        <f>Månatliga_utgifter_tabell[[#This Row],[Verklig kostnad]]</f>
        <v>0</v>
      </c>
    </row>
    <row r="5" spans="2:8" ht="18" customHeight="1" x14ac:dyDescent="0.45">
      <c r="B5" s="31" t="s">
        <v>22</v>
      </c>
      <c r="C5" s="27" t="s">
        <v>19</v>
      </c>
      <c r="D5" s="60"/>
      <c r="E5" s="60"/>
      <c r="F5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5" s="32">
        <f>Månatliga_utgifter_tabell[[#This Row],[Verklig kostnad]]</f>
        <v>0</v>
      </c>
    </row>
    <row r="6" spans="2:8" ht="18" customHeight="1" x14ac:dyDescent="0.45">
      <c r="B6" s="31" t="s">
        <v>23</v>
      </c>
      <c r="C6" s="27" t="s">
        <v>19</v>
      </c>
      <c r="D6" s="60">
        <v>100</v>
      </c>
      <c r="E6" s="60">
        <v>100</v>
      </c>
      <c r="F6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6" s="32">
        <f>Månatliga_utgifter_tabell[[#This Row],[Verklig kostnad]]</f>
        <v>100</v>
      </c>
    </row>
    <row r="7" spans="2:8" ht="18" customHeight="1" x14ac:dyDescent="0.45">
      <c r="B7" s="31" t="s">
        <v>25</v>
      </c>
      <c r="C7" s="27" t="s">
        <v>24</v>
      </c>
      <c r="D7" s="60">
        <v>50</v>
      </c>
      <c r="E7" s="60">
        <v>40</v>
      </c>
      <c r="F7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10</v>
      </c>
      <c r="G7" s="32">
        <f>Månatliga_utgifter_tabell[[#This Row],[Verklig kostnad]]</f>
        <v>40</v>
      </c>
    </row>
    <row r="8" spans="2:8" ht="18" customHeight="1" x14ac:dyDescent="0.45">
      <c r="B8" s="31" t="s">
        <v>26</v>
      </c>
      <c r="C8" s="27" t="s">
        <v>24</v>
      </c>
      <c r="D8" s="60">
        <v>200</v>
      </c>
      <c r="E8" s="60">
        <v>150</v>
      </c>
      <c r="F8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50</v>
      </c>
      <c r="G8" s="32">
        <f>Månatliga_utgifter_tabell[[#This Row],[Verklig kostnad]]</f>
        <v>150</v>
      </c>
    </row>
    <row r="9" spans="2:8" ht="18" customHeight="1" x14ac:dyDescent="0.45">
      <c r="B9" s="31" t="s">
        <v>27</v>
      </c>
      <c r="C9" s="27" t="s">
        <v>24</v>
      </c>
      <c r="D9" s="60">
        <v>50</v>
      </c>
      <c r="E9" s="60">
        <v>28</v>
      </c>
      <c r="F9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22</v>
      </c>
      <c r="G9" s="32">
        <f>Månatliga_utgifter_tabell[[#This Row],[Verklig kostnad]]</f>
        <v>28</v>
      </c>
    </row>
    <row r="10" spans="2:8" ht="18" customHeight="1" x14ac:dyDescent="0.45">
      <c r="B10" s="31" t="s">
        <v>28</v>
      </c>
      <c r="C10" s="27" t="s">
        <v>24</v>
      </c>
      <c r="D10" s="60">
        <v>50</v>
      </c>
      <c r="E10" s="60">
        <v>30</v>
      </c>
      <c r="F10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20</v>
      </c>
      <c r="G10" s="32">
        <f>Månatliga_utgifter_tabell[[#This Row],[Verklig kostnad]]</f>
        <v>30</v>
      </c>
    </row>
    <row r="11" spans="2:8" ht="18" customHeight="1" x14ac:dyDescent="0.45">
      <c r="B11" s="31" t="s">
        <v>29</v>
      </c>
      <c r="C11" s="27" t="s">
        <v>24</v>
      </c>
      <c r="D11" s="60">
        <v>0</v>
      </c>
      <c r="E11" s="60">
        <v>40</v>
      </c>
      <c r="F11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-40</v>
      </c>
      <c r="G11" s="32">
        <f>Månatliga_utgifter_tabell[[#This Row],[Verklig kostnad]]</f>
        <v>40</v>
      </c>
    </row>
    <row r="12" spans="2:8" ht="18" customHeight="1" x14ac:dyDescent="0.45">
      <c r="B12" s="31" t="s">
        <v>30</v>
      </c>
      <c r="C12" s="27" t="s">
        <v>24</v>
      </c>
      <c r="D12" s="60">
        <v>20</v>
      </c>
      <c r="E12" s="60">
        <v>50</v>
      </c>
      <c r="F12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-30</v>
      </c>
      <c r="G12" s="32">
        <f>Månatliga_utgifter_tabell[[#This Row],[Verklig kostnad]]</f>
        <v>50</v>
      </c>
    </row>
    <row r="13" spans="2:8" ht="18" customHeight="1" x14ac:dyDescent="0.45">
      <c r="B13" s="31" t="s">
        <v>31</v>
      </c>
      <c r="C13" s="27" t="s">
        <v>24</v>
      </c>
      <c r="D13" s="60">
        <v>30</v>
      </c>
      <c r="E13" s="60">
        <v>20</v>
      </c>
      <c r="F13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10</v>
      </c>
      <c r="G13" s="32">
        <f>Månatliga_utgifter_tabell[[#This Row],[Verklig kostnad]]</f>
        <v>20</v>
      </c>
    </row>
    <row r="14" spans="2:8" ht="18" customHeight="1" x14ac:dyDescent="0.45">
      <c r="B14" s="31" t="s">
        <v>49</v>
      </c>
      <c r="C14" s="27" t="s">
        <v>32</v>
      </c>
      <c r="D14" s="60">
        <v>1000</v>
      </c>
      <c r="E14" s="60">
        <v>1200</v>
      </c>
      <c r="F14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-200</v>
      </c>
      <c r="G14" s="32">
        <f>Månatliga_utgifter_tabell[[#This Row],[Verklig kostnad]]</f>
        <v>1200</v>
      </c>
    </row>
    <row r="15" spans="2:8" ht="18" customHeight="1" x14ac:dyDescent="0.45">
      <c r="B15" s="31" t="s">
        <v>50</v>
      </c>
      <c r="C15" s="27" t="s">
        <v>32</v>
      </c>
      <c r="D15" s="60">
        <v>100</v>
      </c>
      <c r="E15" s="60">
        <v>120</v>
      </c>
      <c r="F15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-20</v>
      </c>
      <c r="G15" s="32">
        <f>Månatliga_utgifter_tabell[[#This Row],[Verklig kostnad]]</f>
        <v>120</v>
      </c>
    </row>
    <row r="16" spans="2:8" ht="18" customHeight="1" x14ac:dyDescent="0.45">
      <c r="B16" s="31" t="s">
        <v>51</v>
      </c>
      <c r="C16" s="27" t="s">
        <v>33</v>
      </c>
      <c r="D16" s="60">
        <v>75</v>
      </c>
      <c r="E16" s="60">
        <v>100</v>
      </c>
      <c r="F16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-25</v>
      </c>
      <c r="G16" s="32">
        <f>Månatliga_utgifter_tabell[[#This Row],[Verklig kostnad]]</f>
        <v>100</v>
      </c>
    </row>
    <row r="17" spans="2:7" ht="18" customHeight="1" x14ac:dyDescent="0.45">
      <c r="B17" s="31" t="s">
        <v>52</v>
      </c>
      <c r="C17" s="27" t="s">
        <v>33</v>
      </c>
      <c r="D17" s="60">
        <v>25</v>
      </c>
      <c r="E17" s="60">
        <v>25</v>
      </c>
      <c r="F17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17" s="32">
        <f>Månatliga_utgifter_tabell[[#This Row],[Verklig kostnad]]</f>
        <v>25</v>
      </c>
    </row>
    <row r="18" spans="2:7" ht="18" customHeight="1" x14ac:dyDescent="0.45">
      <c r="B18" s="31" t="s">
        <v>53</v>
      </c>
      <c r="C18" s="27" t="s">
        <v>33</v>
      </c>
      <c r="D18" s="60"/>
      <c r="E18" s="60"/>
      <c r="F18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18" s="32">
        <f>Månatliga_utgifter_tabell[[#This Row],[Verklig kostnad]]</f>
        <v>0</v>
      </c>
    </row>
    <row r="19" spans="2:7" ht="18" customHeight="1" x14ac:dyDescent="0.45">
      <c r="B19" s="31" t="s">
        <v>54</v>
      </c>
      <c r="C19" s="27" t="s">
        <v>33</v>
      </c>
      <c r="D19" s="60"/>
      <c r="E19" s="60"/>
      <c r="F19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19" s="32">
        <f>Månatliga_utgifter_tabell[[#This Row],[Verklig kostnad]]</f>
        <v>0</v>
      </c>
    </row>
    <row r="20" spans="2:7" ht="18" customHeight="1" x14ac:dyDescent="0.45">
      <c r="B20" s="31" t="s">
        <v>55</v>
      </c>
      <c r="C20" s="27" t="s">
        <v>34</v>
      </c>
      <c r="D20" s="60">
        <v>100</v>
      </c>
      <c r="E20" s="60">
        <v>100</v>
      </c>
      <c r="F20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20" s="32">
        <f>Månatliga_utgifter_tabell[[#This Row],[Verklig kostnad]]</f>
        <v>100</v>
      </c>
    </row>
    <row r="21" spans="2:7" ht="18" customHeight="1" x14ac:dyDescent="0.45">
      <c r="B21" s="31" t="s">
        <v>56</v>
      </c>
      <c r="C21" s="27" t="s">
        <v>34</v>
      </c>
      <c r="D21" s="60">
        <v>45</v>
      </c>
      <c r="E21" s="60">
        <v>50</v>
      </c>
      <c r="F21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-5</v>
      </c>
      <c r="G21" s="32">
        <f>Månatliga_utgifter_tabell[[#This Row],[Verklig kostnad]]</f>
        <v>50</v>
      </c>
    </row>
    <row r="22" spans="2:7" ht="18" customHeight="1" x14ac:dyDescent="0.45">
      <c r="B22" s="31" t="s">
        <v>57</v>
      </c>
      <c r="C22" s="27" t="s">
        <v>34</v>
      </c>
      <c r="D22" s="60">
        <v>300</v>
      </c>
      <c r="E22" s="60">
        <v>400</v>
      </c>
      <c r="F22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-100</v>
      </c>
      <c r="G22" s="32">
        <f>Månatliga_utgifter_tabell[[#This Row],[Verklig kostnad]]</f>
        <v>400</v>
      </c>
    </row>
    <row r="23" spans="2:7" ht="18" customHeight="1" x14ac:dyDescent="0.45">
      <c r="B23" s="31" t="s">
        <v>58</v>
      </c>
      <c r="C23" s="27" t="s">
        <v>34</v>
      </c>
      <c r="D23" s="60">
        <v>200</v>
      </c>
      <c r="E23" s="60"/>
      <c r="F23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23" s="32">
        <f>Månatliga_utgifter_tabell[[#This Row],[Verklig kostnad]]</f>
        <v>0</v>
      </c>
    </row>
    <row r="24" spans="2:7" ht="18" customHeight="1" x14ac:dyDescent="0.45">
      <c r="B24" s="31" t="s">
        <v>59</v>
      </c>
      <c r="C24" s="27" t="s">
        <v>34</v>
      </c>
      <c r="D24" s="60">
        <v>200</v>
      </c>
      <c r="E24" s="60">
        <v>150</v>
      </c>
      <c r="F24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50</v>
      </c>
      <c r="G24" s="32">
        <f>Månatliga_utgifter_tabell[[#This Row],[Verklig kostnad]]</f>
        <v>150</v>
      </c>
    </row>
    <row r="25" spans="2:7" ht="18" customHeight="1" x14ac:dyDescent="0.45">
      <c r="B25" s="31" t="s">
        <v>60</v>
      </c>
      <c r="C25" s="27" t="s">
        <v>34</v>
      </c>
      <c r="D25" s="60">
        <v>1700</v>
      </c>
      <c r="E25" s="60">
        <v>1700</v>
      </c>
      <c r="F25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25" s="32">
        <f>Månatliga_utgifter_tabell[[#This Row],[Verklig kostnad]]</f>
        <v>1700</v>
      </c>
    </row>
    <row r="26" spans="2:7" ht="18" customHeight="1" x14ac:dyDescent="0.45">
      <c r="B26" s="31" t="s">
        <v>61</v>
      </c>
      <c r="C26" s="27" t="s">
        <v>34</v>
      </c>
      <c r="D26" s="60"/>
      <c r="E26" s="60"/>
      <c r="F26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26" s="32">
        <f>Månatliga_utgifter_tabell[[#This Row],[Verklig kostnad]]</f>
        <v>0</v>
      </c>
    </row>
    <row r="27" spans="2:7" ht="18" customHeight="1" x14ac:dyDescent="0.45">
      <c r="B27" s="31" t="s">
        <v>62</v>
      </c>
      <c r="C27" s="27" t="s">
        <v>34</v>
      </c>
      <c r="D27" s="60">
        <v>100</v>
      </c>
      <c r="E27" s="60">
        <v>100</v>
      </c>
      <c r="F27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27" s="32">
        <f>Månatliga_utgifter_tabell[[#This Row],[Verklig kostnad]]</f>
        <v>100</v>
      </c>
    </row>
    <row r="28" spans="2:7" ht="18" customHeight="1" x14ac:dyDescent="0.45">
      <c r="B28" s="31" t="s">
        <v>63</v>
      </c>
      <c r="C28" s="27" t="s">
        <v>34</v>
      </c>
      <c r="D28" s="60">
        <v>60</v>
      </c>
      <c r="E28" s="60">
        <v>60</v>
      </c>
      <c r="F28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28" s="32">
        <f>Månatliga_utgifter_tabell[[#This Row],[Verklig kostnad]]</f>
        <v>60</v>
      </c>
    </row>
    <row r="29" spans="2:7" ht="18" customHeight="1" x14ac:dyDescent="0.45">
      <c r="B29" s="31" t="s">
        <v>64</v>
      </c>
      <c r="C29" s="27" t="s">
        <v>34</v>
      </c>
      <c r="D29" s="60">
        <v>35</v>
      </c>
      <c r="E29" s="60">
        <v>39</v>
      </c>
      <c r="F29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-4</v>
      </c>
      <c r="G29" s="32">
        <f>Månatliga_utgifter_tabell[[#This Row],[Verklig kostnad]]</f>
        <v>39</v>
      </c>
    </row>
    <row r="30" spans="2:7" ht="18" customHeight="1" x14ac:dyDescent="0.45">
      <c r="B30" s="31" t="s">
        <v>65</v>
      </c>
      <c r="C30" s="27" t="s">
        <v>34</v>
      </c>
      <c r="D30" s="60">
        <v>40</v>
      </c>
      <c r="E30" s="60">
        <v>55</v>
      </c>
      <c r="F30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-15</v>
      </c>
      <c r="G30" s="32">
        <f>Månatliga_utgifter_tabell[[#This Row],[Verklig kostnad]]</f>
        <v>55</v>
      </c>
    </row>
    <row r="31" spans="2:7" ht="18" customHeight="1" x14ac:dyDescent="0.45">
      <c r="B31" s="31" t="s">
        <v>66</v>
      </c>
      <c r="C31" s="27" t="s">
        <v>34</v>
      </c>
      <c r="D31" s="60">
        <v>25</v>
      </c>
      <c r="E31" s="60">
        <v>22</v>
      </c>
      <c r="F31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3</v>
      </c>
      <c r="G31" s="32">
        <f>Månatliga_utgifter_tabell[[#This Row],[Verklig kostnad]]</f>
        <v>22</v>
      </c>
    </row>
    <row r="32" spans="2:7" ht="18" customHeight="1" x14ac:dyDescent="0.45">
      <c r="B32" s="31" t="s">
        <v>67</v>
      </c>
      <c r="C32" s="27" t="s">
        <v>34</v>
      </c>
      <c r="D32" s="60">
        <v>25</v>
      </c>
      <c r="E32" s="60">
        <v>26</v>
      </c>
      <c r="F32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-1</v>
      </c>
      <c r="G32" s="32">
        <f>Månatliga_utgifter_tabell[[#This Row],[Verklig kostnad]]</f>
        <v>26</v>
      </c>
    </row>
    <row r="33" spans="2:7" ht="18" customHeight="1" x14ac:dyDescent="0.45">
      <c r="B33" s="31" t="s">
        <v>68</v>
      </c>
      <c r="C33" s="27" t="s">
        <v>35</v>
      </c>
      <c r="D33" s="60">
        <v>400</v>
      </c>
      <c r="E33" s="60">
        <v>400</v>
      </c>
      <c r="F33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33" s="32">
        <f>Månatliga_utgifter_tabell[[#This Row],[Verklig kostnad]]</f>
        <v>400</v>
      </c>
    </row>
    <row r="34" spans="2:7" ht="18" customHeight="1" x14ac:dyDescent="0.45">
      <c r="B34" s="31" t="s">
        <v>69</v>
      </c>
      <c r="C34" s="27" t="s">
        <v>35</v>
      </c>
      <c r="D34" s="60">
        <v>400</v>
      </c>
      <c r="E34" s="60">
        <v>400</v>
      </c>
      <c r="F34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34" s="32">
        <f>Månatliga_utgifter_tabell[[#This Row],[Verklig kostnad]]</f>
        <v>400</v>
      </c>
    </row>
    <row r="35" spans="2:7" ht="18" customHeight="1" x14ac:dyDescent="0.45">
      <c r="B35" s="31" t="s">
        <v>70</v>
      </c>
      <c r="C35" s="27" t="s">
        <v>35</v>
      </c>
      <c r="D35" s="60">
        <v>100</v>
      </c>
      <c r="E35" s="60">
        <v>100</v>
      </c>
      <c r="F35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35" s="32">
        <f>Månatliga_utgifter_tabell[[#This Row],[Verklig kostnad]]</f>
        <v>100</v>
      </c>
    </row>
    <row r="36" spans="2:7" ht="18" customHeight="1" x14ac:dyDescent="0.45">
      <c r="B36" s="31" t="s">
        <v>71</v>
      </c>
      <c r="C36" s="27" t="s">
        <v>36</v>
      </c>
      <c r="D36" s="60">
        <v>200</v>
      </c>
      <c r="E36" s="60">
        <v>200</v>
      </c>
      <c r="F36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36" s="32">
        <f>Månatliga_utgifter_tabell[[#This Row],[Verklig kostnad]]</f>
        <v>200</v>
      </c>
    </row>
    <row r="37" spans="2:7" ht="18" customHeight="1" x14ac:dyDescent="0.45">
      <c r="B37" s="31" t="s">
        <v>72</v>
      </c>
      <c r="C37" s="27" t="s">
        <v>36</v>
      </c>
      <c r="D37" s="60"/>
      <c r="E37" s="60"/>
      <c r="F37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37" s="32">
        <f>Månatliga_utgifter_tabell[[#This Row],[Verklig kostnad]]</f>
        <v>0</v>
      </c>
    </row>
    <row r="38" spans="2:7" ht="18" customHeight="1" x14ac:dyDescent="0.45">
      <c r="B38" s="31" t="s">
        <v>73</v>
      </c>
      <c r="C38" s="27" t="s">
        <v>36</v>
      </c>
      <c r="D38" s="60"/>
      <c r="E38" s="60"/>
      <c r="F38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38" s="32">
        <f>Månatliga_utgifter_tabell[[#This Row],[Verklig kostnad]]</f>
        <v>0</v>
      </c>
    </row>
    <row r="39" spans="2:7" ht="18" customHeight="1" x14ac:dyDescent="0.45">
      <c r="B39" s="31" t="s">
        <v>74</v>
      </c>
      <c r="C39" s="27" t="s">
        <v>36</v>
      </c>
      <c r="D39" s="60"/>
      <c r="E39" s="60"/>
      <c r="F39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39" s="32">
        <f>Månatliga_utgifter_tabell[[#This Row],[Verklig kostnad]]</f>
        <v>0</v>
      </c>
    </row>
    <row r="40" spans="2:7" ht="18" customHeight="1" x14ac:dyDescent="0.45">
      <c r="B40" s="31" t="s">
        <v>75</v>
      </c>
      <c r="C40" s="27" t="s">
        <v>36</v>
      </c>
      <c r="D40" s="60"/>
      <c r="E40" s="60"/>
      <c r="F40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0" s="32">
        <f>Månatliga_utgifter_tabell[[#This Row],[Verklig kostnad]]</f>
        <v>0</v>
      </c>
    </row>
    <row r="41" spans="2:7" ht="18" customHeight="1" x14ac:dyDescent="0.45">
      <c r="B41" s="31" t="s">
        <v>76</v>
      </c>
      <c r="C41" s="27" t="s">
        <v>37</v>
      </c>
      <c r="D41" s="60">
        <v>150</v>
      </c>
      <c r="E41" s="60">
        <v>140</v>
      </c>
      <c r="F41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10</v>
      </c>
      <c r="G41" s="32">
        <f>Månatliga_utgifter_tabell[[#This Row],[Verklig kostnad]]</f>
        <v>140</v>
      </c>
    </row>
    <row r="42" spans="2:7" ht="18" customHeight="1" x14ac:dyDescent="0.45">
      <c r="B42" s="31" t="s">
        <v>77</v>
      </c>
      <c r="C42" s="27" t="s">
        <v>37</v>
      </c>
      <c r="D42" s="60"/>
      <c r="E42" s="60"/>
      <c r="F42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2" s="32">
        <f>Månatliga_utgifter_tabell[[#This Row],[Verklig kostnad]]</f>
        <v>0</v>
      </c>
    </row>
    <row r="43" spans="2:7" ht="18" customHeight="1" x14ac:dyDescent="0.45">
      <c r="B43" s="31" t="s">
        <v>78</v>
      </c>
      <c r="C43" s="27" t="s">
        <v>37</v>
      </c>
      <c r="D43" s="60"/>
      <c r="E43" s="60"/>
      <c r="F43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3" s="32">
        <f>Månatliga_utgifter_tabell[[#This Row],[Verklig kostnad]]</f>
        <v>0</v>
      </c>
    </row>
    <row r="44" spans="2:7" ht="18" customHeight="1" x14ac:dyDescent="0.45">
      <c r="B44" s="31" t="s">
        <v>79</v>
      </c>
      <c r="C44" s="27" t="s">
        <v>37</v>
      </c>
      <c r="D44" s="60"/>
      <c r="E44" s="60"/>
      <c r="F44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4" s="32">
        <f>Månatliga_utgifter_tabell[[#This Row],[Verklig kostnad]]</f>
        <v>0</v>
      </c>
    </row>
    <row r="45" spans="2:7" ht="18" customHeight="1" x14ac:dyDescent="0.45">
      <c r="B45" s="31" t="s">
        <v>80</v>
      </c>
      <c r="C45" s="27" t="s">
        <v>37</v>
      </c>
      <c r="D45" s="60"/>
      <c r="E45" s="60"/>
      <c r="F45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5" s="32">
        <f>Månatliga_utgifter_tabell[[#This Row],[Verklig kostnad]]</f>
        <v>0</v>
      </c>
    </row>
    <row r="46" spans="2:7" ht="18" customHeight="1" x14ac:dyDescent="0.45">
      <c r="B46" s="31" t="s">
        <v>32</v>
      </c>
      <c r="C46" s="27" t="s">
        <v>38</v>
      </c>
      <c r="D46" s="60">
        <v>150</v>
      </c>
      <c r="E46" s="60">
        <v>75</v>
      </c>
      <c r="F46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75</v>
      </c>
      <c r="G46" s="32">
        <f>Månatliga_utgifter_tabell[[#This Row],[Verklig kostnad]]</f>
        <v>75</v>
      </c>
    </row>
    <row r="47" spans="2:7" ht="18" customHeight="1" x14ac:dyDescent="0.45">
      <c r="B47" s="31" t="s">
        <v>81</v>
      </c>
      <c r="C47" s="27" t="s">
        <v>38</v>
      </c>
      <c r="D47" s="60">
        <v>20</v>
      </c>
      <c r="E47" s="60">
        <v>25</v>
      </c>
      <c r="F47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-5</v>
      </c>
      <c r="G47" s="32">
        <f>Månatliga_utgifter_tabell[[#This Row],[Verklig kostnad]]</f>
        <v>25</v>
      </c>
    </row>
    <row r="48" spans="2:7" ht="18" customHeight="1" x14ac:dyDescent="0.45">
      <c r="B48" s="31" t="s">
        <v>80</v>
      </c>
      <c r="C48" s="27" t="s">
        <v>38</v>
      </c>
      <c r="D48" s="60"/>
      <c r="E48" s="60"/>
      <c r="F48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8" s="32">
        <f>Månatliga_utgifter_tabell[[#This Row],[Verklig kostnad]]</f>
        <v>0</v>
      </c>
    </row>
    <row r="49" spans="2:7" ht="18" customHeight="1" x14ac:dyDescent="0.45">
      <c r="B49" s="31" t="s">
        <v>82</v>
      </c>
      <c r="C49" s="27" t="s">
        <v>38</v>
      </c>
      <c r="D49" s="60"/>
      <c r="E49" s="60"/>
      <c r="F49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49" s="32">
        <f>Månatliga_utgifter_tabell[[#This Row],[Verklig kostnad]]</f>
        <v>0</v>
      </c>
    </row>
    <row r="50" spans="2:7" ht="18" customHeight="1" x14ac:dyDescent="0.45">
      <c r="B50" s="31" t="s">
        <v>42</v>
      </c>
      <c r="C50" s="27" t="s">
        <v>41</v>
      </c>
      <c r="D50" s="60">
        <v>200</v>
      </c>
      <c r="E50" s="60">
        <v>200</v>
      </c>
      <c r="F50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50" s="32">
        <f>Månatliga_utgifter_tabell[[#This Row],[Verklig kostnad]]</f>
        <v>200</v>
      </c>
    </row>
    <row r="51" spans="2:7" ht="18" customHeight="1" x14ac:dyDescent="0.45">
      <c r="B51" s="31" t="s">
        <v>43</v>
      </c>
      <c r="C51" s="27" t="s">
        <v>41</v>
      </c>
      <c r="D51" s="60"/>
      <c r="E51" s="60"/>
      <c r="F51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51" s="32">
        <f>Månatliga_utgifter_tabell[[#This Row],[Verklig kostnad]]</f>
        <v>0</v>
      </c>
    </row>
    <row r="52" spans="2:7" ht="18" customHeight="1" x14ac:dyDescent="0.45">
      <c r="B52" s="31" t="s">
        <v>83</v>
      </c>
      <c r="C52" s="27" t="s">
        <v>39</v>
      </c>
      <c r="D52" s="60">
        <v>300</v>
      </c>
      <c r="E52" s="60">
        <v>300</v>
      </c>
      <c r="F52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52" s="32">
        <f>Månatliga_utgifter_tabell[[#This Row],[Verklig kostnad]]</f>
        <v>300</v>
      </c>
    </row>
    <row r="53" spans="2:7" ht="18" customHeight="1" x14ac:dyDescent="0.45">
      <c r="B53" s="31" t="s">
        <v>84</v>
      </c>
      <c r="C53" s="27" t="s">
        <v>39</v>
      </c>
      <c r="D53" s="60"/>
      <c r="E53" s="60"/>
      <c r="F53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53" s="32">
        <f>Månatliga_utgifter_tabell[[#This Row],[Verklig kostnad]]</f>
        <v>0</v>
      </c>
    </row>
    <row r="54" spans="2:7" ht="18" customHeight="1" x14ac:dyDescent="0.45">
      <c r="B54" s="31" t="s">
        <v>85</v>
      </c>
      <c r="C54" s="27" t="s">
        <v>39</v>
      </c>
      <c r="D54" s="60"/>
      <c r="E54" s="60"/>
      <c r="F54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54" s="32">
        <f>Månatliga_utgifter_tabell[[#This Row],[Verklig kostnad]]</f>
        <v>0</v>
      </c>
    </row>
    <row r="55" spans="2:7" ht="18" customHeight="1" x14ac:dyDescent="0.45">
      <c r="B55" s="31" t="s">
        <v>86</v>
      </c>
      <c r="C55" s="27" t="s">
        <v>40</v>
      </c>
      <c r="D55" s="60">
        <v>100</v>
      </c>
      <c r="E55" s="60">
        <v>150</v>
      </c>
      <c r="F55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-50</v>
      </c>
      <c r="G55" s="32">
        <f>Månatliga_utgifter_tabell[[#This Row],[Verklig kostnad]]</f>
        <v>150</v>
      </c>
    </row>
    <row r="56" spans="2:7" ht="18" customHeight="1" x14ac:dyDescent="0.45">
      <c r="B56" s="31" t="s">
        <v>87</v>
      </c>
      <c r="C56" s="27" t="s">
        <v>40</v>
      </c>
      <c r="D56" s="60">
        <v>450</v>
      </c>
      <c r="E56" s="60">
        <v>400</v>
      </c>
      <c r="F56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50</v>
      </c>
      <c r="G56" s="32">
        <f>Månatliga_utgifter_tabell[[#This Row],[Verklig kostnad]]</f>
        <v>400</v>
      </c>
    </row>
    <row r="57" spans="2:7" ht="18" customHeight="1" x14ac:dyDescent="0.45">
      <c r="B57" s="31" t="s">
        <v>35</v>
      </c>
      <c r="C57" s="27" t="s">
        <v>40</v>
      </c>
      <c r="D57" s="60">
        <v>300</v>
      </c>
      <c r="E57" s="60">
        <v>300</v>
      </c>
      <c r="F57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57" s="32">
        <f>Månatliga_utgifter_tabell[[#This Row],[Verklig kostnad]]</f>
        <v>300</v>
      </c>
    </row>
    <row r="58" spans="2:7" ht="18" customHeight="1" x14ac:dyDescent="0.45">
      <c r="B58" s="31" t="s">
        <v>88</v>
      </c>
      <c r="C58" s="27" t="s">
        <v>40</v>
      </c>
      <c r="D58" s="60">
        <v>25</v>
      </c>
      <c r="E58" s="60">
        <v>25</v>
      </c>
      <c r="F58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58" s="32">
        <f>Månatliga_utgifter_tabell[[#This Row],[Verklig kostnad]]</f>
        <v>25</v>
      </c>
    </row>
    <row r="59" spans="2:7" ht="18" customHeight="1" x14ac:dyDescent="0.45">
      <c r="B59" s="31" t="s">
        <v>59</v>
      </c>
      <c r="C59" s="27" t="s">
        <v>40</v>
      </c>
      <c r="D59" s="60">
        <v>100</v>
      </c>
      <c r="E59" s="60">
        <v>50</v>
      </c>
      <c r="F59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50</v>
      </c>
      <c r="G59" s="32">
        <f>Månatliga_utgifter_tabell[[#This Row],[Verklig kostnad]]</f>
        <v>50</v>
      </c>
    </row>
    <row r="60" spans="2:7" ht="18" customHeight="1" x14ac:dyDescent="0.45">
      <c r="B60" s="31" t="s">
        <v>89</v>
      </c>
      <c r="C60" s="27" t="s">
        <v>40</v>
      </c>
      <c r="D60" s="60"/>
      <c r="E60" s="60"/>
      <c r="F60" s="61" t="str">
        <f>IF(OR(Månatliga_utgifter_tabell[[#This Row],[Planerad kostnad]]="",Månatliga_utgifter_tabell[[#This Row],[Verklig kostnad]]=""),"",Månatliga_utgifter_tabell[[#This Row],[Planerad kostnad]]-Månatliga_utgifter_tabell[[#This Row],[Verklig kostnad]])</f>
        <v/>
      </c>
      <c r="G60" s="32">
        <f>Månatliga_utgifter_tabell[[#This Row],[Verklig kostnad]]</f>
        <v>0</v>
      </c>
    </row>
    <row r="61" spans="2:7" ht="18" customHeight="1" x14ac:dyDescent="0.45">
      <c r="B61" s="31" t="s">
        <v>90</v>
      </c>
      <c r="C61" s="27" t="s">
        <v>40</v>
      </c>
      <c r="D61" s="60">
        <v>450</v>
      </c>
      <c r="E61" s="60">
        <v>450</v>
      </c>
      <c r="F61" s="61">
        <f>IF(OR(Månatliga_utgifter_tabell[[#This Row],[Planerad kostnad]]="",Månatliga_utgifter_tabell[[#This Row],[Verklig kostnad]]=""),"",Månatliga_utgifter_tabell[[#This Row],[Planerad kostnad]]-Månatliga_utgifter_tabell[[#This Row],[Verklig kostnad]])</f>
        <v>0</v>
      </c>
      <c r="G61" s="32">
        <f>Månatliga_utgifter_tabell[[#This Row],[Verklig kostnad]]</f>
        <v>450</v>
      </c>
    </row>
  </sheetData>
  <conditionalFormatting sqref="G3:G61">
    <cfRule type="dataBar" priority="6">
      <dataBar showValue="0"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{AC984355-00B8-4B76-BAF8-E383A62358A4}</x14:id>
        </ext>
      </extLst>
    </cfRule>
  </conditionalFormatting>
  <dataValidations count="2">
    <dataValidation type="list" allowBlank="1" showInputMessage="1" showErrorMessage="1" errorTitle="Ogiltig kategori" error="Lägg till en ny kategori genom att gå till tabellen Kategorilista på fliken Ytterligare data." sqref="C3:C61" xr:uid="{00000000-0002-0000-0200-000000000000}">
      <formula1>List_kategorier</formula1>
    </dataValidation>
    <dataValidation allowBlank="1" showInputMessage="1" showErrorMessage="1" prompt="Ange information om månatliga utgifter i tabellen nedan. _x000a__x000a_Lägg till en ny kategori genom att gå till tabellen Kategorilista på fliken Ytterligare data." sqref="A1" xr:uid="{00000000-0002-0000-0200-000001000000}"/>
  </dataValidations>
  <printOptions horizontalCentered="1"/>
  <pageMargins left="0.7" right="0.7" top="0.75" bottom="0.75" header="0.3" footer="0.3"/>
  <pageSetup paperSize="9" fitToHeight="1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984355-00B8-4B76-BAF8-E383A62358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1"/>
  <sheetViews>
    <sheetView showGridLines="0" showRowColHeaders="0" zoomScaleNormal="100" workbookViewId="0">
      <selection activeCell="I6" sqref="I6"/>
    </sheetView>
  </sheetViews>
  <sheetFormatPr defaultColWidth="9" defaultRowHeight="14" x14ac:dyDescent="0.45"/>
  <cols>
    <col min="1" max="1" width="1.90625" style="8" customWidth="1"/>
    <col min="2" max="2" width="28.6328125" style="8" customWidth="1"/>
    <col min="3" max="3" width="15.7265625" style="9" customWidth="1"/>
    <col min="4" max="4" width="2.6328125" style="8" customWidth="1"/>
    <col min="5" max="5" width="40.08984375" style="8" customWidth="1"/>
    <col min="6" max="6" width="1.90625" style="8" customWidth="1"/>
    <col min="7" max="16384" width="9" style="8"/>
  </cols>
  <sheetData>
    <row r="1" spans="2:6" s="7" customFormat="1" ht="106" customHeight="1" x14ac:dyDescent="0.35">
      <c r="C1" s="13"/>
      <c r="F1" s="22" t="s">
        <v>16</v>
      </c>
    </row>
    <row r="2" spans="2:6" s="7" customFormat="1" ht="45" customHeight="1" x14ac:dyDescent="0.55000000000000004">
      <c r="B2" s="28" t="s">
        <v>95</v>
      </c>
      <c r="C2" s="29"/>
      <c r="D2" s="30"/>
      <c r="E2" s="28" t="s">
        <v>97</v>
      </c>
    </row>
    <row r="3" spans="2:6" s="15" customFormat="1" ht="14.55" x14ac:dyDescent="0.45">
      <c r="C3" s="16"/>
    </row>
    <row r="4" spans="2:6" s="17" customFormat="1" ht="18.3" x14ac:dyDescent="0.45">
      <c r="B4" s="76" t="s">
        <v>18</v>
      </c>
      <c r="C4" s="76" t="s">
        <v>96</v>
      </c>
      <c r="D4"/>
      <c r="E4" s="45" t="s">
        <v>98</v>
      </c>
    </row>
    <row r="5" spans="2:6" ht="17.2" x14ac:dyDescent="0.45">
      <c r="B5" s="72" t="s">
        <v>38</v>
      </c>
      <c r="C5" s="73">
        <v>100</v>
      </c>
      <c r="D5"/>
      <c r="E5" s="27" t="s">
        <v>19</v>
      </c>
    </row>
    <row r="6" spans="2:6" ht="17.2" x14ac:dyDescent="0.45">
      <c r="B6" s="72" t="s">
        <v>33</v>
      </c>
      <c r="C6" s="73">
        <v>125</v>
      </c>
      <c r="D6"/>
      <c r="E6" s="27" t="s">
        <v>24</v>
      </c>
    </row>
    <row r="7" spans="2:6" ht="17.2" x14ac:dyDescent="0.45">
      <c r="B7" s="72" t="s">
        <v>37</v>
      </c>
      <c r="C7" s="73">
        <v>140</v>
      </c>
      <c r="D7"/>
      <c r="E7" s="27" t="s">
        <v>32</v>
      </c>
    </row>
    <row r="8" spans="2:6" ht="17.2" x14ac:dyDescent="0.45">
      <c r="B8" s="72" t="s">
        <v>19</v>
      </c>
      <c r="C8" s="73">
        <v>140</v>
      </c>
      <c r="D8"/>
      <c r="E8" s="27" t="s">
        <v>33</v>
      </c>
    </row>
    <row r="9" spans="2:6" ht="17.2" x14ac:dyDescent="0.45">
      <c r="B9" s="72" t="s">
        <v>36</v>
      </c>
      <c r="C9" s="73">
        <v>200</v>
      </c>
      <c r="D9"/>
      <c r="E9" s="27" t="s">
        <v>34</v>
      </c>
    </row>
    <row r="10" spans="2:6" ht="17.2" x14ac:dyDescent="0.45">
      <c r="B10" s="72" t="s">
        <v>41</v>
      </c>
      <c r="C10" s="73">
        <v>200</v>
      </c>
      <c r="D10"/>
      <c r="E10" s="27" t="s">
        <v>35</v>
      </c>
    </row>
    <row r="11" spans="2:6" ht="17.2" x14ac:dyDescent="0.45">
      <c r="B11" s="72" t="s">
        <v>39</v>
      </c>
      <c r="C11" s="73">
        <v>300</v>
      </c>
      <c r="D11"/>
      <c r="E11" s="27" t="s">
        <v>36</v>
      </c>
    </row>
    <row r="12" spans="2:6" ht="17.2" x14ac:dyDescent="0.45">
      <c r="B12" s="72" t="s">
        <v>24</v>
      </c>
      <c r="C12" s="73">
        <v>358</v>
      </c>
      <c r="D12"/>
      <c r="E12" s="27" t="s">
        <v>37</v>
      </c>
    </row>
    <row r="13" spans="2:6" ht="17.2" x14ac:dyDescent="0.45">
      <c r="B13" s="72" t="s">
        <v>35</v>
      </c>
      <c r="C13" s="73">
        <v>900</v>
      </c>
      <c r="D13"/>
      <c r="E13" s="27" t="s">
        <v>38</v>
      </c>
    </row>
    <row r="14" spans="2:6" ht="17.2" x14ac:dyDescent="0.45">
      <c r="B14" s="72" t="s">
        <v>32</v>
      </c>
      <c r="C14" s="73">
        <v>1320</v>
      </c>
      <c r="D14"/>
      <c r="E14" s="27" t="s">
        <v>41</v>
      </c>
    </row>
    <row r="15" spans="2:6" ht="17.2" x14ac:dyDescent="0.45">
      <c r="B15" s="72" t="s">
        <v>40</v>
      </c>
      <c r="C15" s="73">
        <v>1375</v>
      </c>
      <c r="D15"/>
      <c r="E15" s="27" t="s">
        <v>39</v>
      </c>
    </row>
    <row r="16" spans="2:6" ht="17.2" x14ac:dyDescent="0.45">
      <c r="B16" s="72" t="s">
        <v>34</v>
      </c>
      <c r="C16" s="73">
        <v>2702</v>
      </c>
      <c r="D16"/>
      <c r="E16" s="27" t="s">
        <v>40</v>
      </c>
    </row>
    <row r="17" spans="2:5" ht="17.2" x14ac:dyDescent="0.45">
      <c r="B17" s="75" t="s">
        <v>44</v>
      </c>
      <c r="C17" s="74">
        <v>7860</v>
      </c>
      <c r="D17"/>
      <c r="E17" s="14"/>
    </row>
    <row r="18" spans="2:5" ht="17.2" x14ac:dyDescent="0.45">
      <c r="B18"/>
      <c r="C18"/>
      <c r="D18"/>
    </row>
    <row r="19" spans="2:5" ht="17.2" x14ac:dyDescent="0.45">
      <c r="B19"/>
      <c r="C19"/>
      <c r="D19"/>
    </row>
    <row r="20" spans="2:5" ht="17.2" x14ac:dyDescent="0.45">
      <c r="B20"/>
      <c r="C20"/>
      <c r="D20"/>
    </row>
    <row r="21" spans="2:5" ht="17.2" x14ac:dyDescent="0.45">
      <c r="B21"/>
      <c r="C21"/>
      <c r="D21"/>
    </row>
  </sheetData>
  <dataValidations count="1">
    <dataValidation allowBlank="1" showInputMessage="1" showErrorMessage="1" prompt="Pivottabellen för budgetdiagram styr diagrammet på fliken Budgetöversikt. _x000a__x000a_Tabellen Kategorilista styr över de tillgängliga kategorierna på fliken Månatliga utgifter." sqref="A1" xr:uid="{00000000-0002-0000-0300-000000000000}"/>
  </dataValidations>
  <printOptions horizontalCentered="1"/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F086D-F9F5-4E1C-A68A-3AB73363CE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252AB9-D55E-4CD6-BBCF-C8BE5B0E159B}">
  <ds:schemaRefs>
    <ds:schemaRef ds:uri="6dc4bcd6-49db-4c07-9060-8acfc67cef9f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sharepoint/v3"/>
    <ds:schemaRef ds:uri="fb0879af-3eba-417a-a55a-ffe6dcd6ca7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3E684BB-87F5-47DB-8287-D03B697BC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6</vt:i4>
      </vt:variant>
    </vt:vector>
  </HeadingPairs>
  <TitlesOfParts>
    <vt:vector size="10" baseType="lpstr">
      <vt:lpstr>Budgetöversikt</vt:lpstr>
      <vt:lpstr>Sammanfattning av budget</vt:lpstr>
      <vt:lpstr>Månatliga utgifter</vt:lpstr>
      <vt:lpstr>Ytterligare data</vt:lpstr>
      <vt:lpstr>Faktiska_inkomster</vt:lpstr>
      <vt:lpstr>Faktiska_utgifter</vt:lpstr>
      <vt:lpstr>Förväntade_inkomster</vt:lpstr>
      <vt:lpstr>Förväntade_utgifter</vt:lpstr>
      <vt:lpstr>List_kategorier</vt:lpstr>
      <vt:lpstr>'Månatliga utgifter'!Utskriftsrubriker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2018-07-26T07:16:55Z</dcterms:created>
  <dcterms:modified xsi:type="dcterms:W3CDTF">2020-09-11T12:42:40Z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